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858" sheetId="1" r:id="rId1"/>
    <sheet name="1859" sheetId="2" r:id="rId2"/>
    <sheet name="1860" sheetId="3" r:id="rId3"/>
    <sheet name="1861" sheetId="4" r:id="rId4"/>
    <sheet name="1862" sheetId="5" r:id="rId5"/>
    <sheet name="1863" sheetId="6" r:id="rId6"/>
    <sheet name="1864" sheetId="7" r:id="rId7"/>
    <sheet name="1867" sheetId="8" r:id="rId8"/>
    <sheet name="1880" sheetId="9" r:id="rId9"/>
    <sheet name="1881" sheetId="10" r:id="rId10"/>
    <sheet name="1882" sheetId="11" r:id="rId11"/>
    <sheet name="1883" sheetId="12" r:id="rId12"/>
    <sheet name="1884" sheetId="13" r:id="rId13"/>
    <sheet name="1885" sheetId="14" r:id="rId14"/>
  </sheets>
  <definedNames/>
  <calcPr fullCalcOnLoad="1"/>
</workbook>
</file>

<file path=xl/sharedStrings.xml><?xml version="1.0" encoding="utf-8"?>
<sst xmlns="http://schemas.openxmlformats.org/spreadsheetml/2006/main" count="921" uniqueCount="167">
  <si>
    <t>Finanzas</t>
  </si>
  <si>
    <t>Capital</t>
  </si>
  <si>
    <t>Nominal</t>
  </si>
  <si>
    <t>Fuente: Anuario estadístico de España. 1858. Instituto Nacional de Estadística.</t>
  </si>
  <si>
    <t>Acciones</t>
  </si>
  <si>
    <t>Emitidos en 31 julio 1858</t>
  </si>
  <si>
    <t>En circulación en 31 julio 1858</t>
  </si>
  <si>
    <t>-</t>
  </si>
  <si>
    <t>Bancos y Sociedades de crédito. 1858</t>
  </si>
  <si>
    <r>
      <t>SEMI</t>
    </r>
    <r>
      <rPr>
        <vertAlign val="superscript"/>
        <sz val="10"/>
        <rFont val="Arial"/>
        <family val="2"/>
      </rPr>
      <t xml:space="preserve"> (4)</t>
    </r>
  </si>
  <si>
    <r>
      <t xml:space="preserve">CGCE </t>
    </r>
    <r>
      <rPr>
        <vertAlign val="superscript"/>
        <sz val="10"/>
        <rFont val="Arial"/>
        <family val="2"/>
      </rPr>
      <t>(3)</t>
    </r>
  </si>
  <si>
    <r>
      <t>SGCME</t>
    </r>
    <r>
      <rPr>
        <vertAlign val="superscript"/>
        <sz val="10"/>
        <rFont val="Arial"/>
        <family val="2"/>
      </rPr>
      <t xml:space="preserve"> (2)</t>
    </r>
  </si>
  <si>
    <t>(1) Reorganizado por ley de 28 de enero de 1856.</t>
  </si>
  <si>
    <t>(2) Sociedad General de Crédito Moviliario Español (Pereire &amp; c.). Creada por Ley 28 de enero de 1856.</t>
  </si>
  <si>
    <t>(3) Compañía General de Crédito en España (Prost y Compañía). Creada por Ley 28 de enero de 1856.</t>
  </si>
  <si>
    <t>(4) Sociedad Española Mercantil e Industrial (Sevillano &amp; c.). Creada por Ley 28 de enero de 1856.</t>
  </si>
  <si>
    <t>Emitidas</t>
  </si>
  <si>
    <t>Sociedades de crédito</t>
  </si>
  <si>
    <t>Banco de</t>
  </si>
  <si>
    <r>
      <t>España</t>
    </r>
    <r>
      <rPr>
        <vertAlign val="superscript"/>
        <sz val="10"/>
        <rFont val="Arial"/>
        <family val="2"/>
      </rPr>
      <t xml:space="preserve"> (1)</t>
    </r>
  </si>
  <si>
    <t>Reales de vellón</t>
  </si>
  <si>
    <t>Efectivo</t>
  </si>
  <si>
    <t>Valor unitario</t>
  </si>
  <si>
    <t>Desembolso</t>
  </si>
  <si>
    <t>Emitidas (Número)</t>
  </si>
  <si>
    <t>(3) Sociedad General de Crédito Moviliario Español (Pereire &amp; c.). Creada por Ley 28 de enero de 1856.</t>
  </si>
  <si>
    <t>(4) Compañía General de Crédito en España (Prost y Compañía). Creada por Ley 28 de enero de 1856.</t>
  </si>
  <si>
    <t>(5) Sociedad Española Mercantil e Industrial (Sevillano &amp; c.). Creada por Ley 28 de enero de 1856.</t>
  </si>
  <si>
    <r>
      <t>España</t>
    </r>
    <r>
      <rPr>
        <vertAlign val="superscript"/>
        <sz val="10"/>
        <rFont val="Arial"/>
        <family val="2"/>
      </rPr>
      <t xml:space="preserve"> (2)</t>
    </r>
  </si>
  <si>
    <r>
      <t>SGCME</t>
    </r>
    <r>
      <rPr>
        <vertAlign val="superscript"/>
        <sz val="10"/>
        <rFont val="Arial"/>
        <family val="2"/>
      </rPr>
      <t xml:space="preserve"> (3)</t>
    </r>
  </si>
  <si>
    <r>
      <t xml:space="preserve">CGCE </t>
    </r>
    <r>
      <rPr>
        <vertAlign val="superscript"/>
        <sz val="10"/>
        <rFont val="Arial"/>
        <family val="2"/>
      </rPr>
      <t>(4)</t>
    </r>
  </si>
  <si>
    <r>
      <t>SEMI</t>
    </r>
    <r>
      <rPr>
        <vertAlign val="superscript"/>
        <sz val="10"/>
        <rFont val="Arial"/>
        <family val="2"/>
      </rPr>
      <t xml:space="preserve"> (5)</t>
    </r>
  </si>
  <si>
    <t>Fuente: Anuario estadístico de España. 1859-1860. Instituto Nacional de Estadística.</t>
  </si>
  <si>
    <t>(2) Reorganizado por ley de 28 de enero de 1856. Tiene establecidas dos sucursales: Una en Valencia y otra en Alicante.</t>
  </si>
  <si>
    <t>Obligaciones</t>
  </si>
  <si>
    <t>En circulación</t>
  </si>
  <si>
    <t>(1) A 31 de diciembre de 1859, salvo la situación del Banco de España, que se refiere a 11 de enero de 1860.</t>
  </si>
  <si>
    <r>
      <t>Bancos y Sociedades de crédito. 1859</t>
    </r>
    <r>
      <rPr>
        <b/>
        <vertAlign val="superscript"/>
        <sz val="12"/>
        <rFont val="Arial"/>
        <family val="2"/>
      </rPr>
      <t xml:space="preserve"> (1)</t>
    </r>
  </si>
  <si>
    <r>
      <t>Bancos y Sociedades de crédito. 1860</t>
    </r>
    <r>
      <rPr>
        <b/>
        <vertAlign val="superscript"/>
        <sz val="12"/>
        <rFont val="Arial"/>
        <family val="2"/>
      </rPr>
      <t xml:space="preserve"> (1)</t>
    </r>
  </si>
  <si>
    <t>(1) A finales de 1860.</t>
  </si>
  <si>
    <t>Obligaciones. Valor</t>
  </si>
  <si>
    <t>Fuente: Anuario estadístico de España. 1860-1861. Instituto Nacional de Estadística.</t>
  </si>
  <si>
    <r>
      <t>Bancos y Sociedades de crédito. 1861</t>
    </r>
    <r>
      <rPr>
        <b/>
        <vertAlign val="superscript"/>
        <sz val="12"/>
        <rFont val="Arial"/>
        <family val="2"/>
      </rPr>
      <t xml:space="preserve"> (1)</t>
    </r>
  </si>
  <si>
    <t>(1) A finales de 1861.</t>
  </si>
  <si>
    <t>En circulación en fin de 1860</t>
  </si>
  <si>
    <t>Emitidos en fin de 1860</t>
  </si>
  <si>
    <t>En Madrid</t>
  </si>
  <si>
    <t>En sucursales</t>
  </si>
  <si>
    <t>Emitidos en 31 diciembre 1859</t>
  </si>
  <si>
    <t>En circulación en 31 diciembre 1859</t>
  </si>
  <si>
    <t>(2) Reorganizado por ley de 28 de enero de 1856.</t>
  </si>
  <si>
    <t>(5) Sociedad Española Mercantil e Industrial (Sevillano &amp; c.). Creada por Ley 28 de enero de 1856. No ha emitido obligaciones.</t>
  </si>
  <si>
    <t>Emitidos en fin de 1861</t>
  </si>
  <si>
    <t>En circulación en fin de 1861</t>
  </si>
  <si>
    <t>Estadística histórica madrileña en el siglo XIX a través de los Anuarios del INE</t>
  </si>
  <si>
    <t>Emitidas hasta fin de 1862</t>
  </si>
  <si>
    <t>En circulación en fin de 1862</t>
  </si>
  <si>
    <r>
      <t>Bancos y Sociedades de crédito. 1862</t>
    </r>
    <r>
      <rPr>
        <b/>
        <vertAlign val="superscript"/>
        <sz val="12"/>
        <rFont val="Arial"/>
        <family val="2"/>
      </rPr>
      <t xml:space="preserve"> (1)</t>
    </r>
  </si>
  <si>
    <t>(1) A finales de 1862.</t>
  </si>
  <si>
    <r>
      <t>Bancos y Sociedades de crédito. 1863</t>
    </r>
    <r>
      <rPr>
        <b/>
        <vertAlign val="superscript"/>
        <sz val="12"/>
        <rFont val="Arial"/>
        <family val="2"/>
      </rPr>
      <t xml:space="preserve"> (1)</t>
    </r>
  </si>
  <si>
    <t>(1) A finales de 1863.</t>
  </si>
  <si>
    <t>Emitidas hasta fin de 1863</t>
  </si>
  <si>
    <t>En circulación en fin de 1863</t>
  </si>
  <si>
    <r>
      <t>SCFBM</t>
    </r>
    <r>
      <rPr>
        <vertAlign val="superscript"/>
        <sz val="10"/>
        <rFont val="Arial"/>
        <family val="2"/>
      </rPr>
      <t xml:space="preserve"> (6)</t>
    </r>
  </si>
  <si>
    <t>(6) Sociedad de Crédito y Fomento, Banco de Madrid. Creada por Real Decreto 3 de julio de 1863.</t>
  </si>
  <si>
    <r>
      <t>CGCI</t>
    </r>
    <r>
      <rPr>
        <vertAlign val="superscript"/>
        <sz val="10"/>
        <rFont val="Arial"/>
        <family val="2"/>
      </rPr>
      <t xml:space="preserve"> (7)</t>
    </r>
  </si>
  <si>
    <t>(7) Compañía General de Crédito Ibérico. Creada por Real Decreto 19 de agosto de 1863.</t>
  </si>
  <si>
    <t>(8) Sociedad Española General de Crédito. Creada por Real Decreto 11 de diciembre de 1863.</t>
  </si>
  <si>
    <r>
      <t>SEGC</t>
    </r>
    <r>
      <rPr>
        <vertAlign val="superscript"/>
        <sz val="10"/>
        <rFont val="Arial"/>
        <family val="2"/>
      </rPr>
      <t xml:space="preserve"> (8)</t>
    </r>
  </si>
  <si>
    <t>Fuente: Anuario estadístico de España. 1862-1865. Instituto Nacional de Estadística.</t>
  </si>
  <si>
    <r>
      <t>Bancos y Sociedades de crédito. 1864</t>
    </r>
    <r>
      <rPr>
        <b/>
        <vertAlign val="superscript"/>
        <sz val="12"/>
        <rFont val="Arial"/>
        <family val="2"/>
      </rPr>
      <t xml:space="preserve"> (1)</t>
    </r>
  </si>
  <si>
    <t>(1) A finales de 1864.</t>
  </si>
  <si>
    <r>
      <t>CGCBML</t>
    </r>
    <r>
      <rPr>
        <vertAlign val="superscript"/>
        <sz val="10"/>
        <rFont val="Arial"/>
        <family val="2"/>
      </rPr>
      <t xml:space="preserve"> (9)</t>
    </r>
  </si>
  <si>
    <t>(9) Compañía General de Crédito, Banca de Madrid y Londres. Creada por Real Decreto 8 de abril de 1864.</t>
  </si>
  <si>
    <r>
      <t xml:space="preserve">SCEC </t>
    </r>
    <r>
      <rPr>
        <vertAlign val="superscript"/>
        <sz val="10"/>
        <rFont val="Arial"/>
        <family val="2"/>
      </rPr>
      <t>(10)</t>
    </r>
  </si>
  <si>
    <t>(10) Sociedad Central Española de Crédito. Creada por Real Decreto 27 de mayo  de 1864.</t>
  </si>
  <si>
    <r>
      <t xml:space="preserve">CGCDF </t>
    </r>
    <r>
      <rPr>
        <vertAlign val="superscript"/>
        <sz val="10"/>
        <rFont val="Arial"/>
        <family val="2"/>
      </rPr>
      <t>(11)</t>
    </r>
  </si>
  <si>
    <r>
      <t xml:space="preserve">SECC </t>
    </r>
    <r>
      <rPr>
        <vertAlign val="superscript"/>
        <sz val="10"/>
        <rFont val="Arial"/>
        <family val="2"/>
      </rPr>
      <t>(12)</t>
    </r>
  </si>
  <si>
    <t>(11) Compañía General de Crédito, Depósitos y Fomento. Creada por Real Decreto 27 de mayo  de 1864.</t>
  </si>
  <si>
    <t>(12) Sociedad Española de Crédito Comercial. Creada por Real Decreto 23 de julio  de 1864.</t>
  </si>
  <si>
    <t>Emitidos en fin de 1862</t>
  </si>
  <si>
    <t>(2) Reorganizado por ley de 28 de enero de 1856. Las sucursales son las de Valencia y Alicante.</t>
  </si>
  <si>
    <t>Emitidos en fin de 1863</t>
  </si>
  <si>
    <t>Emitidos en fin de 1864</t>
  </si>
  <si>
    <t>En circulación en fin de 1864</t>
  </si>
  <si>
    <t>(2) Reorganizado por ley de 28 de enero de 1856. Las sucursales son las de Valencia, Alicante y Cartagena.</t>
  </si>
  <si>
    <t>Billetes</t>
  </si>
  <si>
    <t>Fuente: Anuario estadístico de España. 1866-1867. Instituto Nacional de Estadística.</t>
  </si>
  <si>
    <t>Emitidas hasta fin de 1864</t>
  </si>
  <si>
    <t>Por acciones autorizado</t>
  </si>
  <si>
    <t>Efectivo en circulación</t>
  </si>
  <si>
    <t>Escudos</t>
  </si>
  <si>
    <t>Caja</t>
  </si>
  <si>
    <t>Efectos en cartera a cobrar y negociar</t>
  </si>
  <si>
    <t>Fondos públicos. Precio de adquisición</t>
  </si>
  <si>
    <t>Cuentas corrientes</t>
  </si>
  <si>
    <t>(4) Compañía General de Crédito en España (Prost y Compañía). Creada por Ley 28 de enero de 1856. Disuelta.</t>
  </si>
  <si>
    <t>(7) Compañía General de Crédito Ibérico. Creada por Real Decreto 19 de agosto de 1863. Disuelta.</t>
  </si>
  <si>
    <t>(11) Compañía General de Crédito, Depósitos y Fomento. Creada por Real Decreto 27 de mayo  de 1864. En liquidación.</t>
  </si>
  <si>
    <t>(13) Compañía Internacional de Crédito.</t>
  </si>
  <si>
    <t>Activo</t>
  </si>
  <si>
    <t>Préstamos</t>
  </si>
  <si>
    <t>Obras pública</t>
  </si>
  <si>
    <t>Inmuebles</t>
  </si>
  <si>
    <t>Moviliario</t>
  </si>
  <si>
    <t>Varios</t>
  </si>
  <si>
    <t>Ganancias y pérdidas</t>
  </si>
  <si>
    <t>Depósitos de valores y garantías de préstamos</t>
  </si>
  <si>
    <t>Total</t>
  </si>
  <si>
    <t>Pasivo</t>
  </si>
  <si>
    <t>Acreedores</t>
  </si>
  <si>
    <t>Efectos a pagar</t>
  </si>
  <si>
    <t>Obligaciones emitidas</t>
  </si>
  <si>
    <t>Fondo de reserva</t>
  </si>
  <si>
    <t>Emitidas (Valor)</t>
  </si>
  <si>
    <t>Por emitir (Valor)</t>
  </si>
  <si>
    <t>Emitidos en fin de 1867</t>
  </si>
  <si>
    <t>En circulación en fin de 1867</t>
  </si>
  <si>
    <r>
      <t>Bancos y Sociedades de crédito. 1867</t>
    </r>
    <r>
      <rPr>
        <b/>
        <vertAlign val="superscript"/>
        <sz val="12"/>
        <rFont val="Arial"/>
        <family val="0"/>
      </rPr>
      <t xml:space="preserve"> (1)</t>
    </r>
  </si>
  <si>
    <r>
      <t>España</t>
    </r>
    <r>
      <rPr>
        <vertAlign val="superscript"/>
        <sz val="10"/>
        <rFont val="Arial"/>
        <family val="0"/>
      </rPr>
      <t xml:space="preserve"> (2)</t>
    </r>
  </si>
  <si>
    <r>
      <t>SGCME</t>
    </r>
    <r>
      <rPr>
        <vertAlign val="superscript"/>
        <sz val="10"/>
        <rFont val="Arial"/>
        <family val="0"/>
      </rPr>
      <t xml:space="preserve"> (3)</t>
    </r>
  </si>
  <si>
    <r>
      <t xml:space="preserve">CGCE </t>
    </r>
    <r>
      <rPr>
        <vertAlign val="superscript"/>
        <sz val="10"/>
        <rFont val="Arial"/>
        <family val="0"/>
      </rPr>
      <t>(4)</t>
    </r>
  </si>
  <si>
    <r>
      <t>SEMI</t>
    </r>
    <r>
      <rPr>
        <vertAlign val="superscript"/>
        <sz val="10"/>
        <rFont val="Arial"/>
        <family val="0"/>
      </rPr>
      <t xml:space="preserve"> (5)</t>
    </r>
  </si>
  <si>
    <r>
      <t>SCFBM</t>
    </r>
    <r>
      <rPr>
        <vertAlign val="superscript"/>
        <sz val="10"/>
        <rFont val="Arial"/>
        <family val="0"/>
      </rPr>
      <t xml:space="preserve"> (6)</t>
    </r>
  </si>
  <si>
    <r>
      <t>CGCI</t>
    </r>
    <r>
      <rPr>
        <vertAlign val="superscript"/>
        <sz val="10"/>
        <rFont val="Arial"/>
        <family val="0"/>
      </rPr>
      <t xml:space="preserve"> (7)</t>
    </r>
  </si>
  <si>
    <r>
      <t>SEGC</t>
    </r>
    <r>
      <rPr>
        <vertAlign val="superscript"/>
        <sz val="10"/>
        <rFont val="Arial"/>
        <family val="0"/>
      </rPr>
      <t xml:space="preserve"> (8)</t>
    </r>
  </si>
  <si>
    <r>
      <t>CGCBML</t>
    </r>
    <r>
      <rPr>
        <vertAlign val="superscript"/>
        <sz val="10"/>
        <rFont val="Arial"/>
        <family val="0"/>
      </rPr>
      <t xml:space="preserve"> (9)</t>
    </r>
  </si>
  <si>
    <r>
      <t xml:space="preserve">SCEC </t>
    </r>
    <r>
      <rPr>
        <vertAlign val="superscript"/>
        <sz val="10"/>
        <rFont val="Arial"/>
        <family val="0"/>
      </rPr>
      <t>(10)</t>
    </r>
  </si>
  <si>
    <r>
      <t xml:space="preserve">CGCDF </t>
    </r>
    <r>
      <rPr>
        <vertAlign val="superscript"/>
        <sz val="10"/>
        <rFont val="Arial"/>
        <family val="0"/>
      </rPr>
      <t>(11)</t>
    </r>
  </si>
  <si>
    <r>
      <t xml:space="preserve">SECC </t>
    </r>
    <r>
      <rPr>
        <vertAlign val="superscript"/>
        <sz val="10"/>
        <rFont val="Arial"/>
        <family val="0"/>
      </rPr>
      <t>(12)</t>
    </r>
  </si>
  <si>
    <r>
      <t xml:space="preserve">CIC </t>
    </r>
    <r>
      <rPr>
        <vertAlign val="superscript"/>
        <sz val="10"/>
        <rFont val="Arial"/>
        <family val="0"/>
      </rPr>
      <t>(13)</t>
    </r>
  </si>
  <si>
    <t>(1) Existentes en fin de 1867.</t>
  </si>
  <si>
    <t xml:space="preserve"> Fuente: Reseña geográfica y Estadistica de España 1888. Instituto Nacional de Estadística.</t>
  </si>
  <si>
    <t>Banco de España</t>
  </si>
  <si>
    <t>Pesetas</t>
  </si>
  <si>
    <t>Valores efectivos</t>
  </si>
  <si>
    <t>Cartera</t>
  </si>
  <si>
    <t>Tesoro público</t>
  </si>
  <si>
    <t>Muebles e inmuebles</t>
  </si>
  <si>
    <r>
      <t xml:space="preserve">Deuda amortizable </t>
    </r>
    <r>
      <rPr>
        <vertAlign val="superscript"/>
        <sz val="10"/>
        <rFont val="Arial"/>
        <family val="2"/>
      </rPr>
      <t>(1)</t>
    </r>
  </si>
  <si>
    <r>
      <t>1880</t>
    </r>
    <r>
      <rPr>
        <vertAlign val="superscript"/>
        <sz val="10"/>
        <rFont val="Arial"/>
        <family val="0"/>
      </rPr>
      <t xml:space="preserve"> (2)</t>
    </r>
  </si>
  <si>
    <t>(2) Existentes en fin de 1880.</t>
  </si>
  <si>
    <t>(1) Convenio de 10 diciembre de 1881.</t>
  </si>
  <si>
    <t>Recaudación de contribuciones</t>
  </si>
  <si>
    <t>Conceptos varios</t>
  </si>
  <si>
    <t>Valores nominales</t>
  </si>
  <si>
    <t>Sucursales y comisionados (su cuenta de deuda amortizable)</t>
  </si>
  <si>
    <t>Billetes habilitados</t>
  </si>
  <si>
    <t>Billetes inutilizados</t>
  </si>
  <si>
    <t>Caja de efectos en custodia</t>
  </si>
  <si>
    <t>Capital del banco</t>
  </si>
  <si>
    <t>Cuentas corrientes y depósitos en efectivo</t>
  </si>
  <si>
    <t>Créditos sobre efectos públicos</t>
  </si>
  <si>
    <t>Dividendos</t>
  </si>
  <si>
    <t>Amortización e intereses de varios valores</t>
  </si>
  <si>
    <t>Varias cuentas</t>
  </si>
  <si>
    <t>Derechos y valores diversos</t>
  </si>
  <si>
    <t>(2) Existentes en fin de 1881.</t>
  </si>
  <si>
    <r>
      <t>1881</t>
    </r>
    <r>
      <rPr>
        <vertAlign val="superscript"/>
        <sz val="10"/>
        <rFont val="Arial"/>
        <family val="0"/>
      </rPr>
      <t xml:space="preserve"> (2)</t>
    </r>
  </si>
  <si>
    <r>
      <t>1882</t>
    </r>
    <r>
      <rPr>
        <vertAlign val="superscript"/>
        <sz val="10"/>
        <rFont val="Arial"/>
        <family val="0"/>
      </rPr>
      <t xml:space="preserve"> (2)</t>
    </r>
  </si>
  <si>
    <t>(2) Existentes en fin de 1882.</t>
  </si>
  <si>
    <r>
      <t>1883</t>
    </r>
    <r>
      <rPr>
        <vertAlign val="superscript"/>
        <sz val="10"/>
        <rFont val="Arial"/>
        <family val="0"/>
      </rPr>
      <t xml:space="preserve"> (2)</t>
    </r>
  </si>
  <si>
    <t>(2) Existentes en fin de 1883.</t>
  </si>
  <si>
    <r>
      <t>1884</t>
    </r>
    <r>
      <rPr>
        <vertAlign val="superscript"/>
        <sz val="10"/>
        <rFont val="Arial"/>
        <family val="0"/>
      </rPr>
      <t xml:space="preserve"> (2)</t>
    </r>
  </si>
  <si>
    <t>(2) Existentes en fin de 1884.</t>
  </si>
  <si>
    <r>
      <t>1885</t>
    </r>
    <r>
      <rPr>
        <vertAlign val="superscript"/>
        <sz val="10"/>
        <rFont val="Arial"/>
        <family val="0"/>
      </rPr>
      <t xml:space="preserve"> (2)</t>
    </r>
  </si>
  <si>
    <t>(2) Existentes en fin de 1885.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</si>
</sst>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z val="9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Alignment="1" quotePrefix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3" xfId="0" applyNumberFormat="1" applyBorder="1" applyAlignment="1">
      <alignment horizontal="left" vertical="top"/>
    </xf>
    <xf numFmtId="1" fontId="0" fillId="0" borderId="4" xfId="0" applyNumberFormat="1" applyBorder="1" applyAlignment="1">
      <alignment horizontal="left" vertical="top"/>
    </xf>
    <xf numFmtId="1" fontId="0" fillId="0" borderId="5" xfId="0" applyNumberForma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left" vertical="top"/>
    </xf>
    <xf numFmtId="1" fontId="4" fillId="0" borderId="6" xfId="0" applyNumberFormat="1" applyFont="1" applyBorder="1" applyAlignment="1">
      <alignment horizontal="left" vertical="top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0" fillId="0" borderId="0" xfId="0" applyNumberFormat="1" applyBorder="1" applyAlignment="1" quotePrefix="1">
      <alignment horizontal="right"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 quotePrefix="1">
      <alignment horizontal="right"/>
    </xf>
    <xf numFmtId="0" fontId="11" fillId="0" borderId="0" xfId="0" applyFont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3" fontId="0" fillId="0" borderId="0" xfId="0" applyNumberFormat="1" applyFill="1" applyBorder="1" applyAlignment="1" quotePrefix="1">
      <alignment horizontal="right"/>
    </xf>
    <xf numFmtId="3" fontId="0" fillId="0" borderId="1" xfId="0" applyNumberFormat="1" applyFill="1" applyBorder="1" applyAlignment="1" quotePrefix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left" indent="1"/>
    </xf>
    <xf numFmtId="3" fontId="0" fillId="0" borderId="0" xfId="0" applyNumberFormat="1" applyFill="1" applyAlignment="1" quotePrefix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1" xfId="0" applyFill="1" applyBorder="1" applyAlignment="1">
      <alignment horizontal="left" indent="2"/>
    </xf>
    <xf numFmtId="3" fontId="0" fillId="0" borderId="1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7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" fontId="4" fillId="0" borderId="6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/>
    </xf>
    <xf numFmtId="1" fontId="0" fillId="0" borderId="4" xfId="0" applyNumberFormat="1" applyFont="1" applyBorder="1" applyAlignment="1">
      <alignment horizontal="left" vertical="top"/>
    </xf>
    <xf numFmtId="1" fontId="0" fillId="0" borderId="5" xfId="0" applyNumberFormat="1" applyFont="1" applyBorder="1" applyAlignment="1">
      <alignment horizontal="left" vertical="top"/>
    </xf>
    <xf numFmtId="1" fontId="0" fillId="0" borderId="8" xfId="0" applyNumberFormat="1" applyFont="1" applyBorder="1" applyAlignment="1">
      <alignment horizontal="left" vertical="top"/>
    </xf>
    <xf numFmtId="1" fontId="0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1" fontId="4" fillId="0" borderId="8" xfId="0" applyNumberFormat="1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 quotePrefix="1">
      <alignment horizontal="right"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 quotePrefix="1">
      <alignment horizontal="right"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16384" width="13.28125" style="0" customWidth="1"/>
  </cols>
  <sheetData>
    <row r="1" ht="12.75"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8">
      <c r="A6" s="15" t="s">
        <v>54</v>
      </c>
      <c r="B6" s="15"/>
      <c r="C6" s="11"/>
      <c r="D6" s="3"/>
    </row>
    <row r="7" spans="1:4" ht="18">
      <c r="A7" s="15"/>
      <c r="B7" s="15"/>
      <c r="C7" s="3"/>
      <c r="D7" s="3"/>
    </row>
    <row r="8" spans="1:5" ht="18.75" thickBot="1">
      <c r="A8" s="16" t="s">
        <v>0</v>
      </c>
      <c r="B8" s="16"/>
      <c r="C8" s="17"/>
      <c r="D8" s="17"/>
      <c r="E8" s="17"/>
    </row>
    <row r="9" spans="1:3" ht="12.75" customHeight="1">
      <c r="A9" s="15"/>
      <c r="B9" s="15"/>
      <c r="C9" s="4"/>
    </row>
    <row r="10" spans="1:3" ht="12.75" customHeight="1">
      <c r="A10" s="15"/>
      <c r="B10" s="15"/>
      <c r="C10" s="4"/>
    </row>
    <row r="11" spans="1:3" ht="12.75" customHeight="1">
      <c r="A11" s="15"/>
      <c r="B11" s="15"/>
      <c r="C11" s="4"/>
    </row>
    <row r="12" spans="1:2" ht="15.75">
      <c r="A12" s="7" t="s">
        <v>8</v>
      </c>
      <c r="B12" s="2"/>
    </row>
    <row r="13" spans="1:2" ht="15.75">
      <c r="A13" s="7"/>
      <c r="B13" s="2"/>
    </row>
    <row r="14" spans="1:2" ht="12.75">
      <c r="A14" s="35" t="s">
        <v>20</v>
      </c>
      <c r="B14" s="2"/>
    </row>
    <row r="15" spans="1:5" ht="15.75">
      <c r="A15" s="29"/>
      <c r="B15" s="30" t="s">
        <v>18</v>
      </c>
      <c r="C15" s="27" t="s">
        <v>17</v>
      </c>
      <c r="D15" s="25"/>
      <c r="E15" s="26"/>
    </row>
    <row r="16" spans="1:5" s="6" customFormat="1" ht="18">
      <c r="A16" s="28"/>
      <c r="B16" s="31" t="s">
        <v>19</v>
      </c>
      <c r="C16" s="22" t="s">
        <v>11</v>
      </c>
      <c r="D16" s="23" t="s">
        <v>10</v>
      </c>
      <c r="E16" s="24" t="s">
        <v>9</v>
      </c>
    </row>
    <row r="17" spans="1:2" s="6" customFormat="1" ht="12.75" customHeight="1">
      <c r="A17" s="9"/>
      <c r="B17" s="10"/>
    </row>
    <row r="18" spans="1:5" ht="12.75">
      <c r="A18" s="20" t="s">
        <v>1</v>
      </c>
      <c r="B18" s="1"/>
      <c r="C18" s="1"/>
      <c r="D18" s="1"/>
      <c r="E18" s="1"/>
    </row>
    <row r="19" spans="1:5" ht="12.75">
      <c r="A19" s="12" t="s">
        <v>2</v>
      </c>
      <c r="B19" s="19" t="s">
        <v>7</v>
      </c>
      <c r="C19" s="1">
        <v>156000000</v>
      </c>
      <c r="D19" s="1">
        <v>399000000</v>
      </c>
      <c r="E19" s="1">
        <v>304000000</v>
      </c>
    </row>
    <row r="20" spans="1:5" ht="12.75">
      <c r="A20" s="12" t="s">
        <v>21</v>
      </c>
      <c r="B20" s="1">
        <v>120000000</v>
      </c>
      <c r="C20" s="1">
        <v>68400000</v>
      </c>
      <c r="D20" s="1">
        <v>113050000</v>
      </c>
      <c r="E20" s="1">
        <v>91200000</v>
      </c>
    </row>
    <row r="21" spans="1:5" ht="12.75">
      <c r="A21" s="21" t="s">
        <v>4</v>
      </c>
      <c r="B21" s="1"/>
      <c r="C21" s="1"/>
      <c r="D21" s="1"/>
      <c r="E21" s="1"/>
    </row>
    <row r="22" spans="1:5" ht="12.75">
      <c r="A22" s="12" t="s">
        <v>24</v>
      </c>
      <c r="B22" s="1">
        <v>60000</v>
      </c>
      <c r="C22" s="1">
        <v>80000</v>
      </c>
      <c r="D22" s="1">
        <v>70000</v>
      </c>
      <c r="E22" s="1">
        <v>64000</v>
      </c>
    </row>
    <row r="23" spans="1:5" ht="12.75">
      <c r="A23" s="12" t="s">
        <v>22</v>
      </c>
      <c r="B23" s="4">
        <v>2000</v>
      </c>
      <c r="C23" s="1">
        <v>1900</v>
      </c>
      <c r="D23" s="1">
        <v>1900</v>
      </c>
      <c r="E23" s="1">
        <v>1900</v>
      </c>
    </row>
    <row r="24" spans="1:5" ht="12.75">
      <c r="A24" s="12" t="s">
        <v>23</v>
      </c>
      <c r="B24" s="4">
        <v>2000</v>
      </c>
      <c r="C24" s="1">
        <f>+C23*0.3</f>
        <v>570</v>
      </c>
      <c r="D24" s="1">
        <f>+D23*0.85</f>
        <v>1615</v>
      </c>
      <c r="E24" s="1">
        <f>+E23*0.75</f>
        <v>1425</v>
      </c>
    </row>
    <row r="25" spans="1:5" ht="12.75">
      <c r="A25" s="21" t="s">
        <v>86</v>
      </c>
      <c r="B25" s="1"/>
      <c r="C25" s="1"/>
      <c r="D25" s="1"/>
      <c r="E25" s="1"/>
    </row>
    <row r="26" spans="1:5" ht="12.75">
      <c r="A26" s="14" t="s">
        <v>5</v>
      </c>
      <c r="B26" s="4">
        <v>266280600</v>
      </c>
      <c r="C26" s="32" t="s">
        <v>7</v>
      </c>
      <c r="D26" s="32" t="s">
        <v>7</v>
      </c>
      <c r="E26" s="32" t="s">
        <v>7</v>
      </c>
    </row>
    <row r="27" spans="1:5" ht="12.75">
      <c r="A27" s="33" t="s">
        <v>6</v>
      </c>
      <c r="B27" s="5">
        <v>227178800</v>
      </c>
      <c r="C27" s="34" t="s">
        <v>7</v>
      </c>
      <c r="D27" s="34" t="s">
        <v>7</v>
      </c>
      <c r="E27" s="34" t="s">
        <v>7</v>
      </c>
    </row>
    <row r="28" spans="1:2" ht="12.75">
      <c r="A28" s="8"/>
      <c r="B28" s="1"/>
    </row>
    <row r="29" spans="1:2" ht="12.75">
      <c r="A29" s="18" t="s">
        <v>12</v>
      </c>
      <c r="B29" s="1"/>
    </row>
    <row r="30" spans="1:2" ht="12.75">
      <c r="A30" s="18" t="s">
        <v>13</v>
      </c>
      <c r="B30" s="1"/>
    </row>
    <row r="31" spans="1:2" ht="12.75">
      <c r="A31" s="18" t="s">
        <v>14</v>
      </c>
      <c r="B31" s="1"/>
    </row>
    <row r="32" spans="1:2" ht="12.75">
      <c r="A32" s="18" t="s">
        <v>15</v>
      </c>
      <c r="B32" s="1"/>
    </row>
    <row r="33" spans="1:2" ht="12.75">
      <c r="A33" s="8"/>
      <c r="B33" s="1"/>
    </row>
    <row r="34" spans="1:2" ht="12.75">
      <c r="A34" s="13" t="s">
        <v>3</v>
      </c>
      <c r="B34" s="1"/>
    </row>
    <row r="35" spans="1:2" ht="12.75">
      <c r="A35" s="8"/>
      <c r="B35" s="1"/>
    </row>
    <row r="36" spans="1:2" ht="12.75">
      <c r="A36" s="8"/>
      <c r="B36" s="1"/>
    </row>
    <row r="37" spans="1:2" ht="12.75">
      <c r="A37" s="8"/>
      <c r="B37" s="1"/>
    </row>
    <row r="38" ht="12.75">
      <c r="B38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5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98" customWidth="1"/>
    <col min="2" max="2" width="15.00390625" style="98" customWidth="1"/>
    <col min="3" max="16384" width="13.28125" style="98" customWidth="1"/>
  </cols>
  <sheetData>
    <row r="1" s="51" customFormat="1" ht="12.75"/>
    <row r="2" s="51" customFormat="1" ht="12.75"/>
    <row r="3" s="51" customFormat="1" ht="12.75"/>
    <row r="4" s="51" customFormat="1" ht="12.75"/>
    <row r="5" s="51" customFormat="1" ht="12.75"/>
    <row r="6" spans="1:2" s="55" customFormat="1" ht="18">
      <c r="A6" s="53" t="s">
        <v>54</v>
      </c>
      <c r="B6" s="53"/>
    </row>
    <row r="7" spans="1:2" s="55" customFormat="1" ht="18">
      <c r="A7" s="53"/>
      <c r="B7" s="53"/>
    </row>
    <row r="8" spans="1:2" s="55" customFormat="1" ht="18.75" thickBot="1">
      <c r="A8" s="56" t="s">
        <v>0</v>
      </c>
      <c r="B8" s="56"/>
    </row>
    <row r="9" spans="1:2" s="55" customFormat="1" ht="12.75" customHeight="1">
      <c r="A9" s="53"/>
      <c r="B9" s="53"/>
    </row>
    <row r="10" spans="1:2" s="55" customFormat="1" ht="12.75" customHeight="1">
      <c r="A10" s="53"/>
      <c r="B10" s="53"/>
    </row>
    <row r="11" spans="1:2" s="55" customFormat="1" ht="12.75" customHeight="1">
      <c r="A11" s="53"/>
      <c r="B11" s="53"/>
    </row>
    <row r="12" spans="1:2" s="61" customFormat="1" ht="15.75">
      <c r="A12" s="59" t="s">
        <v>133</v>
      </c>
      <c r="B12" s="60"/>
    </row>
    <row r="13" spans="1:2" s="61" customFormat="1" ht="15.75">
      <c r="A13" s="59"/>
      <c r="B13" s="60"/>
    </row>
    <row r="14" spans="1:2" s="61" customFormat="1" ht="12.75">
      <c r="A14" s="62" t="s">
        <v>134</v>
      </c>
      <c r="B14" s="60"/>
    </row>
    <row r="15" spans="1:2" s="74" customFormat="1" ht="18">
      <c r="A15" s="101"/>
      <c r="B15" s="102" t="s">
        <v>158</v>
      </c>
    </row>
    <row r="16" spans="1:2" s="74" customFormat="1" ht="12.75" customHeight="1">
      <c r="A16" s="75"/>
      <c r="B16" s="76"/>
    </row>
    <row r="17" spans="1:2" s="74" customFormat="1" ht="12.75" customHeight="1">
      <c r="A17" s="77" t="s">
        <v>100</v>
      </c>
      <c r="B17" s="76"/>
    </row>
    <row r="18" spans="1:2" s="55" customFormat="1" ht="12.75">
      <c r="A18" s="78" t="s">
        <v>135</v>
      </c>
      <c r="B18" s="103">
        <f>SUM(B19:B25)</f>
        <v>904878901.94</v>
      </c>
    </row>
    <row r="19" spans="1:2" s="55" customFormat="1" ht="12.75">
      <c r="A19" s="80" t="s">
        <v>92</v>
      </c>
      <c r="B19" s="104">
        <v>122359089.62</v>
      </c>
    </row>
    <row r="20" spans="1:2" s="55" customFormat="1" ht="12.75">
      <c r="A20" s="80" t="s">
        <v>136</v>
      </c>
      <c r="B20" s="103">
        <v>409213124.87</v>
      </c>
    </row>
    <row r="21" spans="1:2" s="55" customFormat="1" ht="12.75">
      <c r="A21" s="80" t="s">
        <v>137</v>
      </c>
      <c r="B21" s="104" t="s">
        <v>7</v>
      </c>
    </row>
    <row r="22" spans="1:2" s="55" customFormat="1" ht="12.75">
      <c r="A22" s="83" t="s">
        <v>138</v>
      </c>
      <c r="B22" s="104">
        <v>2142087.98</v>
      </c>
    </row>
    <row r="23" spans="1:2" s="55" customFormat="1" ht="14.25">
      <c r="A23" s="80" t="s">
        <v>139</v>
      </c>
      <c r="B23" s="104" t="s">
        <v>7</v>
      </c>
    </row>
    <row r="24" spans="1:2" s="55" customFormat="1" ht="12.75">
      <c r="A24" s="80" t="s">
        <v>143</v>
      </c>
      <c r="B24" s="103">
        <v>8020056.4</v>
      </c>
    </row>
    <row r="25" spans="1:2" s="55" customFormat="1" ht="12.75">
      <c r="A25" s="80" t="s">
        <v>144</v>
      </c>
      <c r="B25" s="104">
        <v>363144543.07</v>
      </c>
    </row>
    <row r="26" spans="1:2" s="55" customFormat="1" ht="12.75">
      <c r="A26" s="84" t="s">
        <v>145</v>
      </c>
      <c r="B26" s="104" t="s">
        <v>7</v>
      </c>
    </row>
    <row r="27" spans="1:2" s="55" customFormat="1" ht="12.75">
      <c r="A27" s="83" t="s">
        <v>146</v>
      </c>
      <c r="B27" s="104" t="s">
        <v>7</v>
      </c>
    </row>
    <row r="28" spans="1:2" s="55" customFormat="1" ht="12.75">
      <c r="A28" s="83" t="s">
        <v>147</v>
      </c>
      <c r="B28" s="104" t="s">
        <v>7</v>
      </c>
    </row>
    <row r="29" spans="1:2" s="55" customFormat="1" ht="12.75">
      <c r="A29" s="83" t="s">
        <v>148</v>
      </c>
      <c r="B29" s="104" t="s">
        <v>7</v>
      </c>
    </row>
    <row r="30" spans="1:2" s="55" customFormat="1" ht="12.75">
      <c r="A30" s="83" t="s">
        <v>149</v>
      </c>
      <c r="B30" s="104" t="s">
        <v>7</v>
      </c>
    </row>
    <row r="31" spans="1:2" s="55" customFormat="1" ht="12.75">
      <c r="A31" s="84"/>
      <c r="B31" s="104"/>
    </row>
    <row r="32" spans="1:2" s="55" customFormat="1" ht="12.75">
      <c r="A32" s="87" t="s">
        <v>109</v>
      </c>
      <c r="B32" s="104"/>
    </row>
    <row r="33" spans="1:2" s="55" customFormat="1" ht="12.75">
      <c r="A33" s="78" t="s">
        <v>135</v>
      </c>
      <c r="B33" s="104">
        <f>SUM(B34:B43)</f>
        <v>904878901.9399998</v>
      </c>
    </row>
    <row r="34" spans="1:2" s="55" customFormat="1" ht="12.75">
      <c r="A34" s="80" t="s">
        <v>150</v>
      </c>
      <c r="B34" s="104">
        <v>100000000</v>
      </c>
    </row>
    <row r="35" spans="1:2" s="55" customFormat="1" ht="12.75">
      <c r="A35" s="80" t="s">
        <v>113</v>
      </c>
      <c r="B35" s="103">
        <v>10000000</v>
      </c>
    </row>
    <row r="36" spans="1:2" s="55" customFormat="1" ht="12.75">
      <c r="A36" s="80" t="s">
        <v>106</v>
      </c>
      <c r="B36" s="104">
        <v>18106477.54</v>
      </c>
    </row>
    <row r="37" spans="1:2" s="55" customFormat="1" ht="12.75">
      <c r="A37" s="83" t="s">
        <v>151</v>
      </c>
      <c r="B37" s="104">
        <v>178807988.2</v>
      </c>
    </row>
    <row r="38" spans="1:2" s="55" customFormat="1" ht="12.75">
      <c r="A38" s="80" t="s">
        <v>152</v>
      </c>
      <c r="B38" s="104">
        <v>13973500</v>
      </c>
    </row>
    <row r="39" spans="1:2" s="55" customFormat="1" ht="12.75">
      <c r="A39" s="80" t="s">
        <v>153</v>
      </c>
      <c r="B39" s="104">
        <v>2743015.65</v>
      </c>
    </row>
    <row r="40" spans="1:2" s="55" customFormat="1" ht="12.75">
      <c r="A40" s="80" t="s">
        <v>154</v>
      </c>
      <c r="B40" s="105">
        <v>58906626.03</v>
      </c>
    </row>
    <row r="41" spans="1:2" s="55" customFormat="1" ht="12.75">
      <c r="A41" s="80" t="s">
        <v>144</v>
      </c>
      <c r="B41" s="104">
        <v>506628555.28</v>
      </c>
    </row>
    <row r="42" spans="1:2" s="55" customFormat="1" ht="12.75">
      <c r="A42" s="80" t="s">
        <v>155</v>
      </c>
      <c r="B42" s="104">
        <v>4064104.18</v>
      </c>
    </row>
    <row r="43" spans="1:2" s="55" customFormat="1" ht="12.75">
      <c r="A43" s="80" t="s">
        <v>143</v>
      </c>
      <c r="B43" s="105">
        <v>11648635.06</v>
      </c>
    </row>
    <row r="44" spans="1:2" s="55" customFormat="1" ht="12.75">
      <c r="A44" s="84" t="s">
        <v>145</v>
      </c>
      <c r="B44" s="104" t="s">
        <v>7</v>
      </c>
    </row>
    <row r="45" spans="1:2" s="55" customFormat="1" ht="12.75">
      <c r="A45" s="83" t="s">
        <v>156</v>
      </c>
      <c r="B45" s="104" t="s">
        <v>7</v>
      </c>
    </row>
    <row r="46" spans="1:2" s="55" customFormat="1" ht="12.75">
      <c r="A46" s="92" t="s">
        <v>147</v>
      </c>
      <c r="B46" s="106" t="s">
        <v>7</v>
      </c>
    </row>
    <row r="47" spans="1:2" s="55" customFormat="1" ht="12.75">
      <c r="A47" s="95"/>
      <c r="B47" s="82"/>
    </row>
    <row r="48" spans="1:2" s="55" customFormat="1" ht="12.75">
      <c r="A48" s="18" t="s">
        <v>142</v>
      </c>
      <c r="B48" s="79"/>
    </row>
    <row r="49" spans="1:2" s="55" customFormat="1" ht="12.75">
      <c r="A49" s="18" t="s">
        <v>157</v>
      </c>
      <c r="B49" s="79"/>
    </row>
    <row r="50" spans="1:2" s="55" customFormat="1" ht="12.75">
      <c r="A50" s="95"/>
      <c r="B50" s="79"/>
    </row>
    <row r="51" spans="1:2" ht="12.75">
      <c r="A51" s="100" t="s">
        <v>132</v>
      </c>
      <c r="B51" s="97"/>
    </row>
    <row r="52" spans="1:2" ht="12.75">
      <c r="A52" s="99"/>
      <c r="B52" s="97"/>
    </row>
    <row r="53" spans="1:2" ht="12.75">
      <c r="A53" s="99"/>
      <c r="B53" s="97"/>
    </row>
    <row r="54" spans="1:2" ht="12.75">
      <c r="A54" s="99"/>
      <c r="B54" s="97"/>
    </row>
    <row r="55" ht="12.75">
      <c r="B55" s="97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55"/>
  <sheetViews>
    <sheetView workbookViewId="0" topLeftCell="A10">
      <selection activeCell="A1" sqref="A1"/>
    </sheetView>
  </sheetViews>
  <sheetFormatPr defaultColWidth="11.421875" defaultRowHeight="12.75"/>
  <cols>
    <col min="1" max="1" width="75.7109375" style="98" customWidth="1"/>
    <col min="2" max="2" width="15.00390625" style="98" customWidth="1"/>
    <col min="3" max="16384" width="13.28125" style="98" customWidth="1"/>
  </cols>
  <sheetData>
    <row r="1" s="51" customFormat="1" ht="12.75"/>
    <row r="2" s="51" customFormat="1" ht="12.75"/>
    <row r="3" s="51" customFormat="1" ht="12.75"/>
    <row r="4" s="51" customFormat="1" ht="12.75"/>
    <row r="5" s="51" customFormat="1" ht="12.75"/>
    <row r="6" spans="1:2" s="55" customFormat="1" ht="18">
      <c r="A6" s="53" t="s">
        <v>54</v>
      </c>
      <c r="B6" s="53"/>
    </row>
    <row r="7" spans="1:2" s="55" customFormat="1" ht="18">
      <c r="A7" s="53"/>
      <c r="B7" s="53"/>
    </row>
    <row r="8" spans="1:2" s="55" customFormat="1" ht="18.75" thickBot="1">
      <c r="A8" s="56" t="s">
        <v>0</v>
      </c>
      <c r="B8" s="56"/>
    </row>
    <row r="9" spans="1:2" s="55" customFormat="1" ht="12.75" customHeight="1">
      <c r="A9" s="53"/>
      <c r="B9" s="53"/>
    </row>
    <row r="10" spans="1:2" s="55" customFormat="1" ht="12.75" customHeight="1">
      <c r="A10" s="53"/>
      <c r="B10" s="53"/>
    </row>
    <row r="11" spans="1:2" s="55" customFormat="1" ht="12.75" customHeight="1">
      <c r="A11" s="53"/>
      <c r="B11" s="53"/>
    </row>
    <row r="12" spans="1:2" s="61" customFormat="1" ht="15.75">
      <c r="A12" s="59" t="s">
        <v>133</v>
      </c>
      <c r="B12" s="60"/>
    </row>
    <row r="13" spans="1:2" s="61" customFormat="1" ht="15.75">
      <c r="A13" s="59"/>
      <c r="B13" s="60"/>
    </row>
    <row r="14" spans="1:2" s="61" customFormat="1" ht="12.75">
      <c r="A14" s="62" t="s">
        <v>134</v>
      </c>
      <c r="B14" s="60"/>
    </row>
    <row r="15" spans="1:2" s="74" customFormat="1" ht="18">
      <c r="A15" s="101"/>
      <c r="B15" s="102" t="s">
        <v>159</v>
      </c>
    </row>
    <row r="16" spans="1:2" s="74" customFormat="1" ht="12.75" customHeight="1">
      <c r="A16" s="75"/>
      <c r="B16" s="76"/>
    </row>
    <row r="17" spans="1:2" s="74" customFormat="1" ht="12.75" customHeight="1">
      <c r="A17" s="77" t="s">
        <v>100</v>
      </c>
      <c r="B17" s="76"/>
    </row>
    <row r="18" spans="1:2" s="55" customFormat="1" ht="12.75">
      <c r="A18" s="78" t="s">
        <v>135</v>
      </c>
      <c r="B18" s="103">
        <f>SUM(B19:B25)</f>
        <v>704188615.8899999</v>
      </c>
    </row>
    <row r="19" spans="1:2" s="55" customFormat="1" ht="12.75">
      <c r="A19" s="80" t="s">
        <v>92</v>
      </c>
      <c r="B19" s="104">
        <v>44472685.93</v>
      </c>
    </row>
    <row r="20" spans="1:2" s="55" customFormat="1" ht="12.75">
      <c r="A20" s="80" t="s">
        <v>136</v>
      </c>
      <c r="B20" s="103">
        <v>590594417.78</v>
      </c>
    </row>
    <row r="21" spans="1:2" s="55" customFormat="1" ht="12.75">
      <c r="A21" s="80" t="s">
        <v>137</v>
      </c>
      <c r="B21" s="104" t="s">
        <v>7</v>
      </c>
    </row>
    <row r="22" spans="1:2" s="55" customFormat="1" ht="12.75">
      <c r="A22" s="83" t="s">
        <v>138</v>
      </c>
      <c r="B22" s="104">
        <v>5461613.61</v>
      </c>
    </row>
    <row r="23" spans="1:2" s="55" customFormat="1" ht="14.25">
      <c r="A23" s="80" t="s">
        <v>139</v>
      </c>
      <c r="B23" s="104">
        <v>31260800</v>
      </c>
    </row>
    <row r="24" spans="1:2" s="55" customFormat="1" ht="12.75">
      <c r="A24" s="80" t="s">
        <v>143</v>
      </c>
      <c r="B24" s="103">
        <v>75105.67</v>
      </c>
    </row>
    <row r="25" spans="1:2" s="55" customFormat="1" ht="12.75">
      <c r="A25" s="80" t="s">
        <v>144</v>
      </c>
      <c r="B25" s="104">
        <v>32323992.9</v>
      </c>
    </row>
    <row r="26" spans="1:2" s="55" customFormat="1" ht="12.75">
      <c r="A26" s="84" t="s">
        <v>145</v>
      </c>
      <c r="B26" s="105">
        <f>SUM(B27:B30)</f>
        <v>4082834964.66</v>
      </c>
    </row>
    <row r="27" spans="1:2" s="55" customFormat="1" ht="12.75">
      <c r="A27" s="83" t="s">
        <v>146</v>
      </c>
      <c r="B27" s="104">
        <v>23000</v>
      </c>
    </row>
    <row r="28" spans="1:2" s="55" customFormat="1" ht="12.75">
      <c r="A28" s="83" t="s">
        <v>147</v>
      </c>
      <c r="B28" s="104">
        <v>600718700</v>
      </c>
    </row>
    <row r="29" spans="1:2" s="55" customFormat="1" ht="12.75">
      <c r="A29" s="83" t="s">
        <v>148</v>
      </c>
      <c r="B29" s="104" t="s">
        <v>7</v>
      </c>
    </row>
    <row r="30" spans="1:2" s="55" customFormat="1" ht="12.75">
      <c r="A30" s="83" t="s">
        <v>149</v>
      </c>
      <c r="B30" s="104">
        <v>3482093264.66</v>
      </c>
    </row>
    <row r="31" spans="1:2" s="55" customFormat="1" ht="12.75">
      <c r="A31" s="84"/>
      <c r="B31" s="104"/>
    </row>
    <row r="32" spans="1:2" s="55" customFormat="1" ht="12.75">
      <c r="A32" s="87" t="s">
        <v>109</v>
      </c>
      <c r="B32" s="104"/>
    </row>
    <row r="33" spans="1:2" s="55" customFormat="1" ht="12.75">
      <c r="A33" s="78" t="s">
        <v>135</v>
      </c>
      <c r="B33" s="104">
        <f>SUM(B34:B43)</f>
        <v>704188615.8900001</v>
      </c>
    </row>
    <row r="34" spans="1:2" s="55" customFormat="1" ht="12.75">
      <c r="A34" s="80" t="s">
        <v>150</v>
      </c>
      <c r="B34" s="104">
        <v>100000000</v>
      </c>
    </row>
    <row r="35" spans="1:2" s="55" customFormat="1" ht="12.75">
      <c r="A35" s="80" t="s">
        <v>113</v>
      </c>
      <c r="B35" s="103">
        <v>10000000</v>
      </c>
    </row>
    <row r="36" spans="1:2" s="55" customFormat="1" ht="12.75">
      <c r="A36" s="80" t="s">
        <v>106</v>
      </c>
      <c r="B36" s="104">
        <v>32057029.55</v>
      </c>
    </row>
    <row r="37" spans="1:2" s="55" customFormat="1" ht="12.75">
      <c r="A37" s="83" t="s">
        <v>151</v>
      </c>
      <c r="B37" s="104">
        <v>130930754.44</v>
      </c>
    </row>
    <row r="38" spans="1:2" s="55" customFormat="1" ht="12.75">
      <c r="A38" s="80" t="s">
        <v>152</v>
      </c>
      <c r="B38" s="104">
        <v>9899333.91</v>
      </c>
    </row>
    <row r="39" spans="1:2" s="55" customFormat="1" ht="12.75">
      <c r="A39" s="80" t="s">
        <v>153</v>
      </c>
      <c r="B39" s="104">
        <v>3003614.28</v>
      </c>
    </row>
    <row r="40" spans="1:2" s="55" customFormat="1" ht="12.75">
      <c r="A40" s="80" t="s">
        <v>154</v>
      </c>
      <c r="B40" s="105">
        <v>58392760.51</v>
      </c>
    </row>
    <row r="41" spans="1:2" s="55" customFormat="1" ht="12.75">
      <c r="A41" s="80" t="s">
        <v>144</v>
      </c>
      <c r="B41" s="104">
        <v>359151078.49</v>
      </c>
    </row>
    <row r="42" spans="1:2" s="55" customFormat="1" ht="12.75">
      <c r="A42" s="80" t="s">
        <v>155</v>
      </c>
      <c r="B42" s="104">
        <v>754044.71</v>
      </c>
    </row>
    <row r="43" spans="1:2" s="55" customFormat="1" ht="12.75">
      <c r="A43" s="80" t="s">
        <v>143</v>
      </c>
      <c r="B43" s="105"/>
    </row>
    <row r="44" spans="1:2" s="55" customFormat="1" ht="12.75">
      <c r="A44" s="84" t="s">
        <v>145</v>
      </c>
      <c r="B44" s="107">
        <f>SUM(B45:B46)</f>
        <v>4082834964.66</v>
      </c>
    </row>
    <row r="45" spans="1:2" s="55" customFormat="1" ht="12.75">
      <c r="A45" s="83" t="s">
        <v>156</v>
      </c>
      <c r="B45" s="107">
        <v>3482116264.66</v>
      </c>
    </row>
    <row r="46" spans="1:2" s="55" customFormat="1" ht="12.75">
      <c r="A46" s="92" t="s">
        <v>147</v>
      </c>
      <c r="B46" s="106">
        <v>600718700</v>
      </c>
    </row>
    <row r="47" spans="1:2" s="55" customFormat="1" ht="12.75">
      <c r="A47" s="95"/>
      <c r="B47" s="82"/>
    </row>
    <row r="48" spans="1:2" s="55" customFormat="1" ht="12.75">
      <c r="A48" s="18" t="s">
        <v>142</v>
      </c>
      <c r="B48" s="79"/>
    </row>
    <row r="49" spans="1:2" s="55" customFormat="1" ht="12.75">
      <c r="A49" s="18" t="s">
        <v>160</v>
      </c>
      <c r="B49" s="79"/>
    </row>
    <row r="50" spans="1:2" s="55" customFormat="1" ht="12.75">
      <c r="A50" s="95"/>
      <c r="B50" s="79"/>
    </row>
    <row r="51" spans="1:2" ht="12.75">
      <c r="A51" s="100" t="s">
        <v>132</v>
      </c>
      <c r="B51" s="97"/>
    </row>
    <row r="52" spans="1:2" ht="12.75">
      <c r="A52" s="99"/>
      <c r="B52" s="97"/>
    </row>
    <row r="53" spans="1:2" ht="12.75">
      <c r="A53" s="99"/>
      <c r="B53" s="97"/>
    </row>
    <row r="54" spans="1:2" ht="12.75">
      <c r="A54" s="99"/>
      <c r="B54" s="97"/>
    </row>
    <row r="55" ht="12.75">
      <c r="B55" s="97"/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B5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98" customWidth="1"/>
    <col min="2" max="2" width="15.00390625" style="98" customWidth="1"/>
    <col min="3" max="16384" width="13.28125" style="98" customWidth="1"/>
  </cols>
  <sheetData>
    <row r="1" s="51" customFormat="1" ht="12.75"/>
    <row r="2" s="51" customFormat="1" ht="12.75"/>
    <row r="3" s="51" customFormat="1" ht="12.75"/>
    <row r="4" s="51" customFormat="1" ht="12.75"/>
    <row r="5" s="51" customFormat="1" ht="12.75"/>
    <row r="6" spans="1:2" s="55" customFormat="1" ht="18">
      <c r="A6" s="53" t="s">
        <v>54</v>
      </c>
      <c r="B6" s="53"/>
    </row>
    <row r="7" spans="1:2" s="55" customFormat="1" ht="18">
      <c r="A7" s="53"/>
      <c r="B7" s="53"/>
    </row>
    <row r="8" spans="1:2" s="55" customFormat="1" ht="18.75" thickBot="1">
      <c r="A8" s="56" t="s">
        <v>0</v>
      </c>
      <c r="B8" s="56"/>
    </row>
    <row r="9" spans="1:2" s="55" customFormat="1" ht="12.75" customHeight="1">
      <c r="A9" s="53"/>
      <c r="B9" s="53"/>
    </row>
    <row r="10" spans="1:2" s="55" customFormat="1" ht="12.75" customHeight="1">
      <c r="A10" s="53"/>
      <c r="B10" s="53"/>
    </row>
    <row r="11" spans="1:2" s="55" customFormat="1" ht="12.75" customHeight="1">
      <c r="A11" s="53"/>
      <c r="B11" s="53"/>
    </row>
    <row r="12" spans="1:2" s="61" customFormat="1" ht="15.75">
      <c r="A12" s="59" t="s">
        <v>133</v>
      </c>
      <c r="B12" s="60"/>
    </row>
    <row r="13" spans="1:2" s="61" customFormat="1" ht="15.75">
      <c r="A13" s="59"/>
      <c r="B13" s="60"/>
    </row>
    <row r="14" spans="1:2" s="61" customFormat="1" ht="12.75">
      <c r="A14" s="62" t="s">
        <v>134</v>
      </c>
      <c r="B14" s="60"/>
    </row>
    <row r="15" spans="1:2" s="74" customFormat="1" ht="18">
      <c r="A15" s="101"/>
      <c r="B15" s="102" t="s">
        <v>161</v>
      </c>
    </row>
    <row r="16" spans="1:2" s="74" customFormat="1" ht="12.75" customHeight="1">
      <c r="A16" s="75"/>
      <c r="B16" s="76"/>
    </row>
    <row r="17" spans="1:2" s="74" customFormat="1" ht="12.75" customHeight="1">
      <c r="A17" s="77" t="s">
        <v>100</v>
      </c>
      <c r="B17" s="76"/>
    </row>
    <row r="18" spans="1:2" s="55" customFormat="1" ht="12.75">
      <c r="A18" s="78" t="s">
        <v>135</v>
      </c>
      <c r="B18" s="103">
        <f>SUM(B19:B25)</f>
        <v>747307337.14</v>
      </c>
    </row>
    <row r="19" spans="1:2" s="55" customFormat="1" ht="12.75">
      <c r="A19" s="80" t="s">
        <v>92</v>
      </c>
      <c r="B19" s="104">
        <v>58742812.77</v>
      </c>
    </row>
    <row r="20" spans="1:2" s="55" customFormat="1" ht="12.75">
      <c r="A20" s="80" t="s">
        <v>136</v>
      </c>
      <c r="B20" s="103">
        <v>624379717.04</v>
      </c>
    </row>
    <row r="21" spans="1:2" s="55" customFormat="1" ht="12.75">
      <c r="A21" s="80" t="s">
        <v>137</v>
      </c>
      <c r="B21" s="104">
        <v>8523311.42</v>
      </c>
    </row>
    <row r="22" spans="1:2" s="55" customFormat="1" ht="12.75">
      <c r="A22" s="83" t="s">
        <v>138</v>
      </c>
      <c r="B22" s="104">
        <v>5556502.46</v>
      </c>
    </row>
    <row r="23" spans="1:2" s="55" customFormat="1" ht="14.25">
      <c r="A23" s="80" t="s">
        <v>139</v>
      </c>
      <c r="B23" s="104">
        <v>12545500</v>
      </c>
    </row>
    <row r="24" spans="1:2" s="55" customFormat="1" ht="12.75">
      <c r="A24" s="80" t="s">
        <v>143</v>
      </c>
      <c r="B24" s="104" t="s">
        <v>7</v>
      </c>
    </row>
    <row r="25" spans="1:2" s="55" customFormat="1" ht="12.75">
      <c r="A25" s="80" t="s">
        <v>144</v>
      </c>
      <c r="B25" s="104">
        <v>37559493.45</v>
      </c>
    </row>
    <row r="26" spans="1:2" s="55" customFormat="1" ht="12.75">
      <c r="A26" s="84" t="s">
        <v>145</v>
      </c>
      <c r="B26" s="105">
        <f>SUM(B27:B30)</f>
        <v>4114053771.79</v>
      </c>
    </row>
    <row r="27" spans="1:2" s="55" customFormat="1" ht="12.75">
      <c r="A27" s="83" t="s">
        <v>146</v>
      </c>
      <c r="B27" s="104">
        <v>1000</v>
      </c>
    </row>
    <row r="28" spans="1:2" s="55" customFormat="1" ht="12.75">
      <c r="A28" s="83" t="s">
        <v>147</v>
      </c>
      <c r="B28" s="104">
        <v>668263775</v>
      </c>
    </row>
    <row r="29" spans="1:2" s="55" customFormat="1" ht="12.75">
      <c r="A29" s="83" t="s">
        <v>148</v>
      </c>
      <c r="B29" s="104">
        <v>27725775</v>
      </c>
    </row>
    <row r="30" spans="1:2" s="55" customFormat="1" ht="12.75">
      <c r="A30" s="83" t="s">
        <v>149</v>
      </c>
      <c r="B30" s="104">
        <v>3418063221.79</v>
      </c>
    </row>
    <row r="31" spans="1:2" s="55" customFormat="1" ht="12.75">
      <c r="A31" s="84"/>
      <c r="B31" s="104"/>
    </row>
    <row r="32" spans="1:2" s="55" customFormat="1" ht="12.75">
      <c r="A32" s="87" t="s">
        <v>109</v>
      </c>
      <c r="B32" s="104"/>
    </row>
    <row r="33" spans="1:2" s="55" customFormat="1" ht="12.75">
      <c r="A33" s="78" t="s">
        <v>135</v>
      </c>
      <c r="B33" s="104">
        <f>SUM(B34:B43)</f>
        <v>747307337.14</v>
      </c>
    </row>
    <row r="34" spans="1:2" s="55" customFormat="1" ht="12.75">
      <c r="A34" s="80" t="s">
        <v>150</v>
      </c>
      <c r="B34" s="104">
        <v>150000000</v>
      </c>
    </row>
    <row r="35" spans="1:2" s="55" customFormat="1" ht="12.75">
      <c r="A35" s="80" t="s">
        <v>113</v>
      </c>
      <c r="B35" s="103">
        <v>15000000</v>
      </c>
    </row>
    <row r="36" spans="1:2" s="55" customFormat="1" ht="12.75">
      <c r="A36" s="80" t="s">
        <v>106</v>
      </c>
      <c r="B36" s="104">
        <v>15400559.83</v>
      </c>
    </row>
    <row r="37" spans="1:2" s="55" customFormat="1" ht="12.75">
      <c r="A37" s="83" t="s">
        <v>151</v>
      </c>
      <c r="B37" s="104">
        <v>102679702.15</v>
      </c>
    </row>
    <row r="38" spans="1:2" s="55" customFormat="1" ht="12.75">
      <c r="A38" s="80" t="s">
        <v>152</v>
      </c>
      <c r="B38" s="104">
        <v>15174192.36</v>
      </c>
    </row>
    <row r="39" spans="1:2" s="55" customFormat="1" ht="12.75">
      <c r="A39" s="80" t="s">
        <v>153</v>
      </c>
      <c r="B39" s="104">
        <v>2352801.56</v>
      </c>
    </row>
    <row r="40" spans="1:2" s="55" customFormat="1" ht="12.75">
      <c r="A40" s="80" t="s">
        <v>154</v>
      </c>
      <c r="B40" s="105">
        <v>54242188.97</v>
      </c>
    </row>
    <row r="41" spans="1:2" s="55" customFormat="1" ht="12.75">
      <c r="A41" s="80" t="s">
        <v>144</v>
      </c>
      <c r="B41" s="104">
        <v>391322670.64</v>
      </c>
    </row>
    <row r="42" spans="1:2" s="55" customFormat="1" ht="12.75">
      <c r="A42" s="80" t="s">
        <v>155</v>
      </c>
      <c r="B42" s="104" t="s">
        <v>7</v>
      </c>
    </row>
    <row r="43" spans="1:2" s="55" customFormat="1" ht="12.75">
      <c r="A43" s="80" t="s">
        <v>143</v>
      </c>
      <c r="B43" s="105">
        <v>1135221.63</v>
      </c>
    </row>
    <row r="44" spans="1:2" s="55" customFormat="1" ht="12.75">
      <c r="A44" s="84" t="s">
        <v>145</v>
      </c>
      <c r="B44" s="107">
        <f>SUM(B45:B46)</f>
        <v>4114053771.79</v>
      </c>
    </row>
    <row r="45" spans="1:2" s="55" customFormat="1" ht="12.75">
      <c r="A45" s="83" t="s">
        <v>156</v>
      </c>
      <c r="B45" s="107">
        <v>3418064221.79</v>
      </c>
    </row>
    <row r="46" spans="1:2" s="55" customFormat="1" ht="12.75">
      <c r="A46" s="92" t="s">
        <v>147</v>
      </c>
      <c r="B46" s="106">
        <v>695989550</v>
      </c>
    </row>
    <row r="47" spans="1:2" s="55" customFormat="1" ht="12.75">
      <c r="A47" s="95"/>
      <c r="B47" s="82"/>
    </row>
    <row r="48" spans="1:2" s="55" customFormat="1" ht="12.75">
      <c r="A48" s="18" t="s">
        <v>142</v>
      </c>
      <c r="B48" s="79"/>
    </row>
    <row r="49" spans="1:2" s="55" customFormat="1" ht="12.75">
      <c r="A49" s="18" t="s">
        <v>162</v>
      </c>
      <c r="B49" s="79"/>
    </row>
    <row r="50" spans="1:2" s="55" customFormat="1" ht="12.75">
      <c r="A50" s="95"/>
      <c r="B50" s="79"/>
    </row>
    <row r="51" spans="1:2" ht="12.75">
      <c r="A51" s="100" t="s">
        <v>132</v>
      </c>
      <c r="B51" s="97"/>
    </row>
    <row r="52" spans="1:2" ht="12.75">
      <c r="A52" s="99"/>
      <c r="B52" s="97"/>
    </row>
    <row r="53" spans="1:2" ht="12.75">
      <c r="A53" s="99"/>
      <c r="B53" s="97"/>
    </row>
    <row r="54" spans="1:2" ht="12.75">
      <c r="A54" s="99"/>
      <c r="B54" s="97"/>
    </row>
    <row r="55" ht="12.75">
      <c r="B55" s="97"/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C5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98" customWidth="1"/>
    <col min="2" max="2" width="15.00390625" style="98" customWidth="1"/>
    <col min="3" max="3" width="16.57421875" style="98" customWidth="1"/>
    <col min="4" max="16384" width="13.28125" style="98" customWidth="1"/>
  </cols>
  <sheetData>
    <row r="1" s="51" customFormat="1" ht="12.75"/>
    <row r="2" s="51" customFormat="1" ht="12.75"/>
    <row r="3" s="51" customFormat="1" ht="12.75"/>
    <row r="4" s="51" customFormat="1" ht="12.75"/>
    <row r="5" s="51" customFormat="1" ht="12.75"/>
    <row r="6" spans="1:2" s="55" customFormat="1" ht="18">
      <c r="A6" s="53" t="s">
        <v>54</v>
      </c>
      <c r="B6" s="53"/>
    </row>
    <row r="7" spans="1:2" s="55" customFormat="1" ht="18">
      <c r="A7" s="53"/>
      <c r="B7" s="53"/>
    </row>
    <row r="8" spans="1:2" s="55" customFormat="1" ht="18.75" thickBot="1">
      <c r="A8" s="56" t="s">
        <v>0</v>
      </c>
      <c r="B8" s="56"/>
    </row>
    <row r="9" spans="1:2" s="55" customFormat="1" ht="12.75" customHeight="1">
      <c r="A9" s="53"/>
      <c r="B9" s="53"/>
    </row>
    <row r="10" spans="1:2" s="55" customFormat="1" ht="12.75" customHeight="1">
      <c r="A10" s="53"/>
      <c r="B10" s="53"/>
    </row>
    <row r="11" spans="1:2" s="55" customFormat="1" ht="12.75" customHeight="1">
      <c r="A11" s="53"/>
      <c r="B11" s="53"/>
    </row>
    <row r="12" spans="1:2" s="61" customFormat="1" ht="15.75">
      <c r="A12" s="59" t="s">
        <v>133</v>
      </c>
      <c r="B12" s="60"/>
    </row>
    <row r="13" spans="1:2" s="61" customFormat="1" ht="15.75">
      <c r="A13" s="59"/>
      <c r="B13" s="60"/>
    </row>
    <row r="14" spans="1:2" s="61" customFormat="1" ht="12.75">
      <c r="A14" s="62" t="s">
        <v>134</v>
      </c>
      <c r="B14" s="60"/>
    </row>
    <row r="15" spans="1:2" s="74" customFormat="1" ht="18">
      <c r="A15" s="101"/>
      <c r="B15" s="102" t="s">
        <v>163</v>
      </c>
    </row>
    <row r="16" spans="1:2" s="74" customFormat="1" ht="12.75" customHeight="1">
      <c r="A16" s="75"/>
      <c r="B16" s="76"/>
    </row>
    <row r="17" spans="1:2" s="74" customFormat="1" ht="12.75" customHeight="1">
      <c r="A17" s="77" t="s">
        <v>100</v>
      </c>
      <c r="B17" s="76"/>
    </row>
    <row r="18" spans="1:3" s="55" customFormat="1" ht="12.75">
      <c r="A18" s="78" t="s">
        <v>135</v>
      </c>
      <c r="B18" s="103">
        <f>SUM(B19:B25)</f>
        <v>1174998705.04</v>
      </c>
      <c r="C18" s="103"/>
    </row>
    <row r="19" spans="1:2" s="55" customFormat="1" ht="12.75">
      <c r="A19" s="80" t="s">
        <v>92</v>
      </c>
      <c r="B19" s="104">
        <v>183063671.49</v>
      </c>
    </row>
    <row r="20" spans="1:2" s="55" customFormat="1" ht="12.75">
      <c r="A20" s="80" t="s">
        <v>136</v>
      </c>
      <c r="B20" s="103">
        <v>701233111.97</v>
      </c>
    </row>
    <row r="21" spans="1:2" s="55" customFormat="1" ht="12.75">
      <c r="A21" s="80" t="s">
        <v>137</v>
      </c>
      <c r="B21" s="104">
        <v>13616463.37</v>
      </c>
    </row>
    <row r="22" spans="1:2" s="55" customFormat="1" ht="12.75">
      <c r="A22" s="83" t="s">
        <v>138</v>
      </c>
      <c r="B22" s="104">
        <v>8292112.42</v>
      </c>
    </row>
    <row r="23" spans="1:2" s="55" customFormat="1" ht="14.25">
      <c r="A23" s="80" t="s">
        <v>139</v>
      </c>
      <c r="B23" s="104">
        <v>6378325</v>
      </c>
    </row>
    <row r="24" spans="1:2" s="55" customFormat="1" ht="12.75">
      <c r="A24" s="80" t="s">
        <v>143</v>
      </c>
      <c r="B24" s="103">
        <v>262415020.79</v>
      </c>
    </row>
    <row r="25" spans="1:2" s="55" customFormat="1" ht="12.75">
      <c r="A25" s="80" t="s">
        <v>144</v>
      </c>
      <c r="B25" s="104" t="s">
        <v>7</v>
      </c>
    </row>
    <row r="26" spans="1:2" s="55" customFormat="1" ht="12.75">
      <c r="A26" s="84" t="s">
        <v>145</v>
      </c>
      <c r="B26" s="105">
        <f>SUM(B27:B30)</f>
        <v>3760641313.31</v>
      </c>
    </row>
    <row r="27" spans="1:2" s="55" customFormat="1" ht="12.75">
      <c r="A27" s="83" t="s">
        <v>146</v>
      </c>
      <c r="B27" s="104">
        <v>1000</v>
      </c>
    </row>
    <row r="28" spans="1:2" s="55" customFormat="1" ht="12.75">
      <c r="A28" s="83" t="s">
        <v>147</v>
      </c>
      <c r="B28" s="104">
        <v>629636475</v>
      </c>
    </row>
    <row r="29" spans="1:2" s="55" customFormat="1" ht="12.75">
      <c r="A29" s="83" t="s">
        <v>148</v>
      </c>
      <c r="B29" s="104">
        <v>159371975</v>
      </c>
    </row>
    <row r="30" spans="1:2" s="55" customFormat="1" ht="12.75">
      <c r="A30" s="83" t="s">
        <v>149</v>
      </c>
      <c r="B30" s="104">
        <v>2971631863.31</v>
      </c>
    </row>
    <row r="31" spans="1:2" s="55" customFormat="1" ht="12.75">
      <c r="A31" s="84"/>
      <c r="B31" s="104"/>
    </row>
    <row r="32" spans="1:2" s="55" customFormat="1" ht="12.75">
      <c r="A32" s="87" t="s">
        <v>109</v>
      </c>
      <c r="B32" s="104"/>
    </row>
    <row r="33" spans="1:2" s="55" customFormat="1" ht="12.75">
      <c r="A33" s="78" t="s">
        <v>135</v>
      </c>
      <c r="B33" s="104">
        <f>SUM(B34:B43)</f>
        <v>1174998705.04</v>
      </c>
    </row>
    <row r="34" spans="1:2" s="55" customFormat="1" ht="12.75">
      <c r="A34" s="80" t="s">
        <v>150</v>
      </c>
      <c r="B34" s="104">
        <v>150000000</v>
      </c>
    </row>
    <row r="35" spans="1:2" s="55" customFormat="1" ht="12.75">
      <c r="A35" s="80" t="s">
        <v>113</v>
      </c>
      <c r="B35" s="103">
        <v>15000000</v>
      </c>
    </row>
    <row r="36" spans="1:2" s="55" customFormat="1" ht="12.75">
      <c r="A36" s="80" t="s">
        <v>106</v>
      </c>
      <c r="B36" s="104">
        <v>18897044.47</v>
      </c>
    </row>
    <row r="37" spans="1:2" s="55" customFormat="1" ht="12.75">
      <c r="A37" s="83" t="s">
        <v>151</v>
      </c>
      <c r="B37" s="104">
        <v>242282251.08</v>
      </c>
    </row>
    <row r="38" spans="1:2" s="55" customFormat="1" ht="12.75">
      <c r="A38" s="80" t="s">
        <v>152</v>
      </c>
      <c r="B38" s="104">
        <v>11824894.17</v>
      </c>
    </row>
    <row r="39" spans="1:2" s="55" customFormat="1" ht="12.75">
      <c r="A39" s="80" t="s">
        <v>153</v>
      </c>
      <c r="B39" s="104">
        <v>4397328.05</v>
      </c>
    </row>
    <row r="40" spans="1:2" s="55" customFormat="1" ht="12.75">
      <c r="A40" s="80" t="s">
        <v>154</v>
      </c>
      <c r="B40" s="105">
        <v>47439223.51</v>
      </c>
    </row>
    <row r="41" spans="1:2" s="55" customFormat="1" ht="12.75">
      <c r="A41" s="80" t="s">
        <v>144</v>
      </c>
      <c r="B41" s="104">
        <v>410732920.81</v>
      </c>
    </row>
    <row r="42" spans="1:2" s="55" customFormat="1" ht="12.75">
      <c r="A42" s="80" t="s">
        <v>155</v>
      </c>
      <c r="B42" s="104">
        <v>12010022.16</v>
      </c>
    </row>
    <row r="43" spans="1:2" s="55" customFormat="1" ht="12.75">
      <c r="A43" s="80" t="s">
        <v>143</v>
      </c>
      <c r="B43" s="105">
        <v>262415020.79</v>
      </c>
    </row>
    <row r="44" spans="1:2" s="55" customFormat="1" ht="12.75">
      <c r="A44" s="84" t="s">
        <v>145</v>
      </c>
      <c r="B44" s="107">
        <f>SUM(B45:B46)</f>
        <v>3760641313.31</v>
      </c>
    </row>
    <row r="45" spans="1:2" s="55" customFormat="1" ht="12.75">
      <c r="A45" s="83" t="s">
        <v>156</v>
      </c>
      <c r="B45" s="107">
        <v>2971632863.31</v>
      </c>
    </row>
    <row r="46" spans="1:2" s="55" customFormat="1" ht="12.75">
      <c r="A46" s="92" t="s">
        <v>147</v>
      </c>
      <c r="B46" s="106">
        <v>789008450</v>
      </c>
    </row>
    <row r="47" spans="1:2" s="55" customFormat="1" ht="12.75">
      <c r="A47" s="95"/>
      <c r="B47" s="82"/>
    </row>
    <row r="48" spans="1:2" s="55" customFormat="1" ht="12.75">
      <c r="A48" s="18" t="s">
        <v>142</v>
      </c>
      <c r="B48" s="79"/>
    </row>
    <row r="49" spans="1:2" s="55" customFormat="1" ht="12.75">
      <c r="A49" s="18" t="s">
        <v>164</v>
      </c>
      <c r="B49" s="79"/>
    </row>
    <row r="50" spans="1:2" s="55" customFormat="1" ht="12.75">
      <c r="A50" s="95"/>
      <c r="B50" s="79"/>
    </row>
    <row r="51" spans="1:2" ht="12.75">
      <c r="A51" s="100" t="s">
        <v>132</v>
      </c>
      <c r="B51" s="97"/>
    </row>
    <row r="52" spans="1:2" ht="12.75">
      <c r="A52" s="99"/>
      <c r="B52" s="97"/>
    </row>
    <row r="53" spans="1:2" ht="12.75">
      <c r="A53" s="99"/>
      <c r="B53" s="97"/>
    </row>
    <row r="54" spans="1:2" ht="12.75">
      <c r="A54" s="99"/>
      <c r="B54" s="97"/>
    </row>
    <row r="55" ht="12.75">
      <c r="B55" s="97"/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5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98" customWidth="1"/>
    <col min="2" max="2" width="15.00390625" style="98" customWidth="1"/>
    <col min="3" max="16384" width="13.28125" style="98" customWidth="1"/>
  </cols>
  <sheetData>
    <row r="1" s="51" customFormat="1" ht="12.75"/>
    <row r="2" s="51" customFormat="1" ht="12.75"/>
    <row r="3" s="51" customFormat="1" ht="12.75"/>
    <row r="4" s="51" customFormat="1" ht="12.75"/>
    <row r="5" s="51" customFormat="1" ht="12.75"/>
    <row r="6" spans="1:2" s="55" customFormat="1" ht="18">
      <c r="A6" s="53" t="s">
        <v>54</v>
      </c>
      <c r="B6" s="53"/>
    </row>
    <row r="7" spans="1:2" s="55" customFormat="1" ht="18">
      <c r="A7" s="53"/>
      <c r="B7" s="53"/>
    </row>
    <row r="8" spans="1:2" s="55" customFormat="1" ht="18.75" thickBot="1">
      <c r="A8" s="56" t="s">
        <v>0</v>
      </c>
      <c r="B8" s="56"/>
    </row>
    <row r="9" spans="1:2" s="55" customFormat="1" ht="12.75" customHeight="1">
      <c r="A9" s="53"/>
      <c r="B9" s="53"/>
    </row>
    <row r="10" spans="1:2" s="55" customFormat="1" ht="12.75" customHeight="1">
      <c r="A10" s="53"/>
      <c r="B10" s="53"/>
    </row>
    <row r="11" spans="1:2" s="55" customFormat="1" ht="12.75" customHeight="1">
      <c r="A11" s="53"/>
      <c r="B11" s="53"/>
    </row>
    <row r="12" spans="1:2" s="61" customFormat="1" ht="15.75">
      <c r="A12" s="59" t="s">
        <v>133</v>
      </c>
      <c r="B12" s="60"/>
    </row>
    <row r="13" spans="1:2" s="61" customFormat="1" ht="15.75">
      <c r="A13" s="59"/>
      <c r="B13" s="60"/>
    </row>
    <row r="14" spans="1:2" s="61" customFormat="1" ht="12.75">
      <c r="A14" s="62" t="s">
        <v>134</v>
      </c>
      <c r="B14" s="60"/>
    </row>
    <row r="15" spans="1:2" s="74" customFormat="1" ht="18">
      <c r="A15" s="101"/>
      <c r="B15" s="102" t="s">
        <v>165</v>
      </c>
    </row>
    <row r="16" spans="1:2" s="74" customFormat="1" ht="12.75" customHeight="1">
      <c r="A16" s="75"/>
      <c r="B16" s="76"/>
    </row>
    <row r="17" spans="1:2" s="74" customFormat="1" ht="12.75" customHeight="1">
      <c r="A17" s="77" t="s">
        <v>100</v>
      </c>
      <c r="B17" s="76"/>
    </row>
    <row r="18" spans="1:2" s="55" customFormat="1" ht="12.75">
      <c r="A18" s="78" t="s">
        <v>135</v>
      </c>
      <c r="B18" s="103">
        <f>SUM(B19:B25)</f>
        <v>1284321851.99</v>
      </c>
    </row>
    <row r="19" spans="1:2" s="55" customFormat="1" ht="12.75">
      <c r="A19" s="80" t="s">
        <v>92</v>
      </c>
      <c r="B19" s="104">
        <v>159957696.54</v>
      </c>
    </row>
    <row r="20" spans="1:2" s="55" customFormat="1" ht="12.75">
      <c r="A20" s="80" t="s">
        <v>136</v>
      </c>
      <c r="B20" s="103">
        <v>819118548.38</v>
      </c>
    </row>
    <row r="21" spans="1:2" s="55" customFormat="1" ht="12.75">
      <c r="A21" s="80" t="s">
        <v>137</v>
      </c>
      <c r="B21" s="104">
        <v>20535254.74</v>
      </c>
    </row>
    <row r="22" spans="1:2" s="55" customFormat="1" ht="12.75">
      <c r="A22" s="83" t="s">
        <v>138</v>
      </c>
      <c r="B22" s="104">
        <v>9723215.7</v>
      </c>
    </row>
    <row r="23" spans="1:2" s="55" customFormat="1" ht="14.25">
      <c r="A23" s="80" t="s">
        <v>139</v>
      </c>
      <c r="B23" s="104">
        <v>6096200</v>
      </c>
    </row>
    <row r="24" spans="1:2" s="55" customFormat="1" ht="12.75">
      <c r="A24" s="80" t="s">
        <v>143</v>
      </c>
      <c r="B24" s="103">
        <v>262791107.16</v>
      </c>
    </row>
    <row r="25" spans="1:2" s="55" customFormat="1" ht="12.75">
      <c r="A25" s="80" t="s">
        <v>144</v>
      </c>
      <c r="B25" s="104">
        <v>6099829.47</v>
      </c>
    </row>
    <row r="26" spans="1:2" s="55" customFormat="1" ht="12.75">
      <c r="A26" s="84" t="s">
        <v>145</v>
      </c>
      <c r="B26" s="105">
        <f>SUM(B27:B30)</f>
        <v>3647173370.79</v>
      </c>
    </row>
    <row r="27" spans="1:2" s="55" customFormat="1" ht="12.75">
      <c r="A27" s="83" t="s">
        <v>146</v>
      </c>
      <c r="B27" s="104">
        <v>1000</v>
      </c>
    </row>
    <row r="28" spans="1:2" s="55" customFormat="1" ht="12.75">
      <c r="A28" s="83" t="s">
        <v>147</v>
      </c>
      <c r="B28" s="104">
        <v>637405250</v>
      </c>
    </row>
    <row r="29" spans="1:2" s="55" customFormat="1" ht="12.75">
      <c r="A29" s="83" t="s">
        <v>148</v>
      </c>
      <c r="B29" s="104">
        <v>121342850</v>
      </c>
    </row>
    <row r="30" spans="1:2" s="55" customFormat="1" ht="12.75">
      <c r="A30" s="83" t="s">
        <v>149</v>
      </c>
      <c r="B30" s="104">
        <v>2888424270.79</v>
      </c>
    </row>
    <row r="31" spans="1:2" s="55" customFormat="1" ht="12.75">
      <c r="A31" s="84"/>
      <c r="B31" s="104"/>
    </row>
    <row r="32" spans="1:2" s="55" customFormat="1" ht="12.75">
      <c r="A32" s="87" t="s">
        <v>109</v>
      </c>
      <c r="B32" s="104"/>
    </row>
    <row r="33" spans="1:2" s="55" customFormat="1" ht="12.75">
      <c r="A33" s="78" t="s">
        <v>135</v>
      </c>
      <c r="B33" s="104">
        <f>SUM(B34:B43)</f>
        <v>1284321851.99</v>
      </c>
    </row>
    <row r="34" spans="1:2" s="55" customFormat="1" ht="12.75">
      <c r="A34" s="80" t="s">
        <v>150</v>
      </c>
      <c r="B34" s="104">
        <v>150000000</v>
      </c>
    </row>
    <row r="35" spans="1:2" s="55" customFormat="1" ht="12.75">
      <c r="A35" s="80" t="s">
        <v>113</v>
      </c>
      <c r="B35" s="103">
        <v>15000000</v>
      </c>
    </row>
    <row r="36" spans="1:2" s="55" customFormat="1" ht="12.75">
      <c r="A36" s="80" t="s">
        <v>106</v>
      </c>
      <c r="B36" s="104">
        <v>19955521.67</v>
      </c>
    </row>
    <row r="37" spans="1:2" s="55" customFormat="1" ht="12.75">
      <c r="A37" s="83" t="s">
        <v>151</v>
      </c>
      <c r="B37" s="104">
        <v>743078219.6</v>
      </c>
    </row>
    <row r="38" spans="1:2" s="55" customFormat="1" ht="12.75">
      <c r="A38" s="80" t="s">
        <v>152</v>
      </c>
      <c r="B38" s="104">
        <v>19420605.14</v>
      </c>
    </row>
    <row r="39" spans="1:2" s="55" customFormat="1" ht="12.75">
      <c r="A39" s="80" t="s">
        <v>153</v>
      </c>
      <c r="B39" s="104">
        <v>4411291.55</v>
      </c>
    </row>
    <row r="40" spans="1:2" s="55" customFormat="1" ht="12.75">
      <c r="A40" s="80" t="s">
        <v>154</v>
      </c>
      <c r="B40" s="105">
        <v>8611418.84</v>
      </c>
    </row>
    <row r="41" spans="1:2" s="55" customFormat="1" ht="12.75">
      <c r="A41" s="80" t="s">
        <v>144</v>
      </c>
      <c r="B41" s="104">
        <v>51114384.85</v>
      </c>
    </row>
    <row r="42" spans="1:2" s="55" customFormat="1" ht="12.75">
      <c r="A42" s="80" t="s">
        <v>155</v>
      </c>
      <c r="B42" s="104">
        <v>9939303.18</v>
      </c>
    </row>
    <row r="43" spans="1:2" s="55" customFormat="1" ht="12.75">
      <c r="A43" s="80" t="s">
        <v>143</v>
      </c>
      <c r="B43" s="105">
        <v>262791107.16</v>
      </c>
    </row>
    <row r="44" spans="1:2" s="55" customFormat="1" ht="12.75">
      <c r="A44" s="84" t="s">
        <v>145</v>
      </c>
      <c r="B44" s="107">
        <f>SUM(B45:B46)</f>
        <v>3647173370.79</v>
      </c>
    </row>
    <row r="45" spans="1:2" s="55" customFormat="1" ht="12.75">
      <c r="A45" s="83" t="s">
        <v>156</v>
      </c>
      <c r="B45" s="107">
        <v>2888425270.79</v>
      </c>
    </row>
    <row r="46" spans="1:2" s="55" customFormat="1" ht="12.75">
      <c r="A46" s="92" t="s">
        <v>147</v>
      </c>
      <c r="B46" s="106">
        <v>758748100</v>
      </c>
    </row>
    <row r="47" spans="1:2" s="55" customFormat="1" ht="12.75">
      <c r="A47" s="95"/>
      <c r="B47" s="82"/>
    </row>
    <row r="48" spans="1:2" s="55" customFormat="1" ht="12.75">
      <c r="A48" s="18" t="s">
        <v>142</v>
      </c>
      <c r="B48" s="79"/>
    </row>
    <row r="49" spans="1:2" s="55" customFormat="1" ht="12.75">
      <c r="A49" s="18" t="s">
        <v>166</v>
      </c>
      <c r="B49" s="79"/>
    </row>
    <row r="50" spans="1:2" s="55" customFormat="1" ht="12.75">
      <c r="A50" s="95"/>
      <c r="B50" s="79"/>
    </row>
    <row r="51" spans="1:2" ht="12.75">
      <c r="A51" s="100" t="s">
        <v>132</v>
      </c>
      <c r="B51" s="97"/>
    </row>
    <row r="52" spans="1:2" ht="12.75">
      <c r="A52" s="99"/>
      <c r="B52" s="97"/>
    </row>
    <row r="53" spans="1:2" ht="12.75">
      <c r="A53" s="99"/>
      <c r="B53" s="97"/>
    </row>
    <row r="54" spans="1:2" ht="12.75">
      <c r="A54" s="99"/>
      <c r="B54" s="97"/>
    </row>
    <row r="55" ht="12.75">
      <c r="B55" s="97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16384" width="13.28125" style="0" customWidth="1"/>
  </cols>
  <sheetData>
    <row r="1" ht="12.75"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8">
      <c r="A6" s="15" t="s">
        <v>54</v>
      </c>
      <c r="B6" s="15"/>
      <c r="C6" s="11"/>
      <c r="D6" s="3"/>
    </row>
    <row r="7" spans="1:4" ht="18">
      <c r="A7" s="15"/>
      <c r="B7" s="15"/>
      <c r="C7" s="3"/>
      <c r="D7" s="3"/>
    </row>
    <row r="8" spans="1:5" ht="18.75" thickBot="1">
      <c r="A8" s="16" t="s">
        <v>0</v>
      </c>
      <c r="B8" s="16"/>
      <c r="C8" s="17"/>
      <c r="D8" s="17"/>
      <c r="E8" s="17"/>
    </row>
    <row r="9" spans="1:3" ht="12.75" customHeight="1">
      <c r="A9" s="15"/>
      <c r="B9" s="15"/>
      <c r="C9" s="4"/>
    </row>
    <row r="10" spans="1:3" ht="12.75" customHeight="1">
      <c r="A10" s="15"/>
      <c r="B10" s="15"/>
      <c r="C10" s="4"/>
    </row>
    <row r="11" spans="1:3" ht="12.75" customHeight="1">
      <c r="A11" s="15"/>
      <c r="B11" s="15"/>
      <c r="C11" s="4"/>
    </row>
    <row r="12" spans="1:2" ht="18.75">
      <c r="A12" s="7" t="s">
        <v>37</v>
      </c>
      <c r="B12" s="2"/>
    </row>
    <row r="13" spans="1:2" ht="15.75">
      <c r="A13" s="7"/>
      <c r="B13" s="2"/>
    </row>
    <row r="14" spans="1:2" ht="12.75">
      <c r="A14" s="35" t="s">
        <v>20</v>
      </c>
      <c r="B14" s="2"/>
    </row>
    <row r="15" spans="1:5" ht="15.75">
      <c r="A15" s="29"/>
      <c r="B15" s="30" t="s">
        <v>18</v>
      </c>
      <c r="C15" s="27" t="s">
        <v>17</v>
      </c>
      <c r="D15" s="25"/>
      <c r="E15" s="26"/>
    </row>
    <row r="16" spans="1:5" s="6" customFormat="1" ht="18">
      <c r="A16" s="28"/>
      <c r="B16" s="31" t="s">
        <v>28</v>
      </c>
      <c r="C16" s="22" t="s">
        <v>29</v>
      </c>
      <c r="D16" s="23" t="s">
        <v>30</v>
      </c>
      <c r="E16" s="24" t="s">
        <v>31</v>
      </c>
    </row>
    <row r="17" spans="1:2" s="6" customFormat="1" ht="12.75" customHeight="1">
      <c r="A17" s="9"/>
      <c r="B17" s="10"/>
    </row>
    <row r="18" spans="1:5" ht="12.75">
      <c r="A18" s="20" t="s">
        <v>1</v>
      </c>
      <c r="B18" s="1"/>
      <c r="C18" s="1"/>
      <c r="D18" s="1"/>
      <c r="E18" s="1"/>
    </row>
    <row r="19" spans="1:5" ht="12.75">
      <c r="A19" s="12" t="s">
        <v>2</v>
      </c>
      <c r="B19" s="1">
        <v>120000000</v>
      </c>
      <c r="C19" s="1">
        <v>156000000</v>
      </c>
      <c r="D19" s="1">
        <v>399000000</v>
      </c>
      <c r="E19" s="1">
        <v>304000000</v>
      </c>
    </row>
    <row r="20" spans="1:5" ht="12.75">
      <c r="A20" s="12" t="s">
        <v>21</v>
      </c>
      <c r="B20" s="1">
        <v>120000000</v>
      </c>
      <c r="C20" s="1">
        <v>69130550</v>
      </c>
      <c r="D20" s="1">
        <v>133000000</v>
      </c>
      <c r="E20" s="1">
        <v>91200000</v>
      </c>
    </row>
    <row r="21" spans="1:5" ht="12.75">
      <c r="A21" s="21" t="s">
        <v>4</v>
      </c>
      <c r="B21" s="1"/>
      <c r="C21" s="1"/>
      <c r="D21" s="1"/>
      <c r="E21" s="1"/>
    </row>
    <row r="22" spans="1:5" ht="12.75">
      <c r="A22" s="12" t="s">
        <v>24</v>
      </c>
      <c r="B22" s="1">
        <v>60000</v>
      </c>
      <c r="C22" s="1">
        <v>80000</v>
      </c>
      <c r="D22" s="1">
        <v>70000</v>
      </c>
      <c r="E22" s="1">
        <v>64000</v>
      </c>
    </row>
    <row r="23" spans="1:5" ht="12.75">
      <c r="A23" s="12" t="s">
        <v>22</v>
      </c>
      <c r="B23" s="4">
        <v>2000</v>
      </c>
      <c r="C23" s="1">
        <v>1900</v>
      </c>
      <c r="D23" s="1">
        <v>1900</v>
      </c>
      <c r="E23" s="1">
        <v>1900</v>
      </c>
    </row>
    <row r="24" spans="1:5" ht="12.75">
      <c r="A24" s="12" t="s">
        <v>23</v>
      </c>
      <c r="B24" s="4">
        <v>2000</v>
      </c>
      <c r="C24" s="32" t="s">
        <v>7</v>
      </c>
      <c r="D24" s="1">
        <v>1900</v>
      </c>
      <c r="E24" s="1">
        <f>+E23*0.75</f>
        <v>1425</v>
      </c>
    </row>
    <row r="25" spans="1:5" ht="12.75">
      <c r="A25" s="21" t="s">
        <v>34</v>
      </c>
      <c r="B25" s="32"/>
      <c r="C25" s="32"/>
      <c r="D25" s="1"/>
      <c r="E25" s="1"/>
    </row>
    <row r="26" spans="1:5" ht="12.75">
      <c r="A26" s="12" t="s">
        <v>16</v>
      </c>
      <c r="B26" s="32" t="s">
        <v>7</v>
      </c>
      <c r="C26" s="32">
        <v>13081500</v>
      </c>
      <c r="D26" s="1">
        <v>8267500</v>
      </c>
      <c r="E26" s="32" t="s">
        <v>7</v>
      </c>
    </row>
    <row r="27" spans="1:5" ht="12.75">
      <c r="A27" s="12" t="s">
        <v>35</v>
      </c>
      <c r="B27" s="32" t="s">
        <v>7</v>
      </c>
      <c r="C27" s="32">
        <v>13081500</v>
      </c>
      <c r="D27" s="1">
        <v>8267500</v>
      </c>
      <c r="E27" s="32" t="s">
        <v>7</v>
      </c>
    </row>
    <row r="28" spans="1:5" ht="12.75">
      <c r="A28" s="21" t="s">
        <v>86</v>
      </c>
      <c r="B28" s="1"/>
      <c r="C28" s="1"/>
      <c r="D28" s="1"/>
      <c r="E28" s="1"/>
    </row>
    <row r="29" spans="1:5" ht="12.75">
      <c r="A29" s="14" t="s">
        <v>48</v>
      </c>
      <c r="B29" s="4">
        <v>277131600</v>
      </c>
      <c r="C29" s="32" t="s">
        <v>7</v>
      </c>
      <c r="D29" s="32" t="s">
        <v>7</v>
      </c>
      <c r="E29" s="32" t="s">
        <v>7</v>
      </c>
    </row>
    <row r="30" spans="1:5" ht="12.75">
      <c r="A30" s="33" t="s">
        <v>49</v>
      </c>
      <c r="B30" s="5">
        <v>227131600</v>
      </c>
      <c r="C30" s="34" t="s">
        <v>7</v>
      </c>
      <c r="D30" s="34" t="s">
        <v>7</v>
      </c>
      <c r="E30" s="34" t="s">
        <v>7</v>
      </c>
    </row>
    <row r="31" spans="1:2" ht="12.75">
      <c r="A31" s="8"/>
      <c r="B31" s="1"/>
    </row>
    <row r="32" spans="1:2" ht="12.75">
      <c r="A32" s="18" t="s">
        <v>36</v>
      </c>
      <c r="B32" s="1"/>
    </row>
    <row r="33" spans="1:2" ht="12.75">
      <c r="A33" s="18" t="s">
        <v>33</v>
      </c>
      <c r="B33" s="1"/>
    </row>
    <row r="34" spans="1:2" ht="12.75">
      <c r="A34" s="18" t="s">
        <v>25</v>
      </c>
      <c r="B34" s="1"/>
    </row>
    <row r="35" spans="1:2" ht="12.75">
      <c r="A35" s="18" t="s">
        <v>26</v>
      </c>
      <c r="B35" s="1"/>
    </row>
    <row r="36" spans="1:2" ht="12.75">
      <c r="A36" s="18" t="s">
        <v>27</v>
      </c>
      <c r="B36" s="1"/>
    </row>
    <row r="37" spans="1:2" ht="12.75">
      <c r="A37" s="8"/>
      <c r="B37" s="1"/>
    </row>
    <row r="38" spans="1:2" ht="12.75">
      <c r="A38" s="13" t="s">
        <v>32</v>
      </c>
      <c r="B38" s="1"/>
    </row>
    <row r="39" spans="1:2" ht="12.75">
      <c r="A39" s="8"/>
      <c r="B39" s="1"/>
    </row>
    <row r="40" spans="1:2" ht="12.75">
      <c r="A40" s="8"/>
      <c r="B40" s="1"/>
    </row>
    <row r="41" spans="1:2" ht="12.75">
      <c r="A41" s="8"/>
      <c r="B41" s="1"/>
    </row>
    <row r="42" ht="12.75">
      <c r="B42" s="1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16384" width="13.28125" style="0" customWidth="1"/>
  </cols>
  <sheetData>
    <row r="1" ht="12.75"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8">
      <c r="A6" s="15" t="s">
        <v>54</v>
      </c>
      <c r="B6" s="15"/>
      <c r="C6" s="11"/>
      <c r="D6" s="3"/>
    </row>
    <row r="7" spans="1:4" ht="18">
      <c r="A7" s="15"/>
      <c r="B7" s="15"/>
      <c r="C7" s="3"/>
      <c r="D7" s="3"/>
    </row>
    <row r="8" spans="1:5" ht="18.75" thickBot="1">
      <c r="A8" s="16" t="s">
        <v>0</v>
      </c>
      <c r="B8" s="16"/>
      <c r="C8" s="17"/>
      <c r="D8" s="17"/>
      <c r="E8" s="17"/>
    </row>
    <row r="9" spans="1:3" ht="12.75" customHeight="1">
      <c r="A9" s="15"/>
      <c r="B9" s="15"/>
      <c r="C9" s="4"/>
    </row>
    <row r="10" spans="1:3" ht="12.75" customHeight="1">
      <c r="A10" s="15"/>
      <c r="B10" s="15"/>
      <c r="C10" s="4"/>
    </row>
    <row r="11" spans="1:3" ht="12.75" customHeight="1">
      <c r="A11" s="15"/>
      <c r="B11" s="15"/>
      <c r="C11" s="4"/>
    </row>
    <row r="12" spans="1:2" ht="18.75">
      <c r="A12" s="7" t="s">
        <v>38</v>
      </c>
      <c r="B12" s="2"/>
    </row>
    <row r="13" spans="1:2" ht="15.75">
      <c r="A13" s="7"/>
      <c r="B13" s="2"/>
    </row>
    <row r="14" spans="1:2" ht="12.75">
      <c r="A14" s="35" t="s">
        <v>20</v>
      </c>
      <c r="B14" s="2"/>
    </row>
    <row r="15" spans="1:5" ht="15.75">
      <c r="A15" s="29"/>
      <c r="B15" s="30" t="s">
        <v>18</v>
      </c>
      <c r="C15" s="27" t="s">
        <v>17</v>
      </c>
      <c r="D15" s="25"/>
      <c r="E15" s="26"/>
    </row>
    <row r="16" spans="1:5" s="6" customFormat="1" ht="18">
      <c r="A16" s="28"/>
      <c r="B16" s="31" t="s">
        <v>28</v>
      </c>
      <c r="C16" s="22" t="s">
        <v>29</v>
      </c>
      <c r="D16" s="23" t="s">
        <v>30</v>
      </c>
      <c r="E16" s="24" t="s">
        <v>31</v>
      </c>
    </row>
    <row r="17" spans="1:2" s="6" customFormat="1" ht="12.75" customHeight="1">
      <c r="A17" s="9"/>
      <c r="B17" s="10"/>
    </row>
    <row r="18" spans="1:5" ht="12.75">
      <c r="A18" s="20" t="s">
        <v>1</v>
      </c>
      <c r="B18" s="1"/>
      <c r="C18" s="1"/>
      <c r="D18" s="1"/>
      <c r="E18" s="1"/>
    </row>
    <row r="19" spans="1:5" ht="12.75">
      <c r="A19" s="12" t="s">
        <v>2</v>
      </c>
      <c r="B19" s="19" t="s">
        <v>7</v>
      </c>
      <c r="C19" s="1">
        <v>456000000</v>
      </c>
      <c r="D19" s="1">
        <v>399000000</v>
      </c>
      <c r="E19" s="1">
        <v>304000000</v>
      </c>
    </row>
    <row r="20" spans="1:5" ht="12.75">
      <c r="A20" s="12" t="s">
        <v>21</v>
      </c>
      <c r="B20" s="1">
        <v>120000000</v>
      </c>
      <c r="C20" s="1">
        <v>91200000</v>
      </c>
      <c r="D20" s="1">
        <v>133000000</v>
      </c>
      <c r="E20" s="1">
        <v>91200000</v>
      </c>
    </row>
    <row r="21" spans="1:5" ht="12.75">
      <c r="A21" s="21" t="s">
        <v>4</v>
      </c>
      <c r="B21" s="1"/>
      <c r="C21" s="1"/>
      <c r="D21" s="1"/>
      <c r="E21" s="1"/>
    </row>
    <row r="22" spans="1:5" ht="12.75">
      <c r="A22" s="12" t="s">
        <v>24</v>
      </c>
      <c r="B22" s="1">
        <v>60000</v>
      </c>
      <c r="C22" s="1">
        <v>120000</v>
      </c>
      <c r="D22" s="1">
        <v>70000</v>
      </c>
      <c r="E22" s="1">
        <v>64000</v>
      </c>
    </row>
    <row r="23" spans="1:5" ht="12.75">
      <c r="A23" s="12" t="s">
        <v>22</v>
      </c>
      <c r="B23" s="4">
        <v>2000</v>
      </c>
      <c r="C23" s="1">
        <v>1900</v>
      </c>
      <c r="D23" s="1">
        <v>1900</v>
      </c>
      <c r="E23" s="1">
        <v>1900</v>
      </c>
    </row>
    <row r="24" spans="1:5" ht="12.75">
      <c r="A24" s="12" t="s">
        <v>23</v>
      </c>
      <c r="B24" s="4">
        <v>2000</v>
      </c>
      <c r="C24" s="1">
        <f>+C23*0.4</f>
        <v>760</v>
      </c>
      <c r="D24" s="1">
        <v>1900</v>
      </c>
      <c r="E24" s="1">
        <f>+E23*0.75</f>
        <v>1425</v>
      </c>
    </row>
    <row r="25" spans="1:5" ht="12.75">
      <c r="A25" s="21" t="s">
        <v>40</v>
      </c>
      <c r="B25" s="32"/>
      <c r="C25" s="32"/>
      <c r="D25" s="1"/>
      <c r="E25" s="1"/>
    </row>
    <row r="26" spans="1:5" ht="12.75">
      <c r="A26" s="12" t="s">
        <v>16</v>
      </c>
      <c r="B26" s="32" t="s">
        <v>7</v>
      </c>
      <c r="C26" s="32">
        <v>7000000</v>
      </c>
      <c r="D26" s="1">
        <v>19450000</v>
      </c>
      <c r="E26" s="32" t="s">
        <v>7</v>
      </c>
    </row>
    <row r="27" spans="1:5" ht="12.75">
      <c r="A27" s="12" t="s">
        <v>35</v>
      </c>
      <c r="B27" s="32" t="s">
        <v>7</v>
      </c>
      <c r="C27" s="32">
        <v>5950000</v>
      </c>
      <c r="D27" s="1">
        <v>2450000</v>
      </c>
      <c r="E27" s="32" t="s">
        <v>7</v>
      </c>
    </row>
    <row r="28" spans="1:5" ht="12.75">
      <c r="A28" s="21" t="s">
        <v>86</v>
      </c>
      <c r="B28" s="1"/>
      <c r="C28" s="1"/>
      <c r="D28" s="1"/>
      <c r="E28" s="1"/>
    </row>
    <row r="29" spans="1:5" ht="12.75">
      <c r="A29" s="14" t="s">
        <v>45</v>
      </c>
      <c r="B29" s="4">
        <v>289187700</v>
      </c>
      <c r="C29" s="32" t="s">
        <v>7</v>
      </c>
      <c r="D29" s="32" t="s">
        <v>7</v>
      </c>
      <c r="E29" s="32" t="s">
        <v>7</v>
      </c>
    </row>
    <row r="30" spans="1:5" ht="12.75">
      <c r="A30" s="14" t="s">
        <v>44</v>
      </c>
      <c r="B30" s="4"/>
      <c r="C30" s="32"/>
      <c r="D30" s="32"/>
      <c r="E30" s="32"/>
    </row>
    <row r="31" spans="1:5" ht="12.75">
      <c r="A31" s="37" t="s">
        <v>46</v>
      </c>
      <c r="B31" s="4">
        <v>253937700</v>
      </c>
      <c r="C31" s="32" t="s">
        <v>7</v>
      </c>
      <c r="D31" s="32" t="s">
        <v>7</v>
      </c>
      <c r="E31" s="32" t="s">
        <v>7</v>
      </c>
    </row>
    <row r="32" spans="1:5" ht="12.75">
      <c r="A32" s="38" t="s">
        <v>47</v>
      </c>
      <c r="B32" s="5">
        <v>9029400</v>
      </c>
      <c r="C32" s="34" t="s">
        <v>7</v>
      </c>
      <c r="D32" s="34" t="s">
        <v>7</v>
      </c>
      <c r="E32" s="34" t="s">
        <v>7</v>
      </c>
    </row>
    <row r="33" spans="1:2" ht="12.75">
      <c r="A33" s="8"/>
      <c r="B33" s="1"/>
    </row>
    <row r="34" spans="1:2" ht="12.75">
      <c r="A34" s="18" t="s">
        <v>39</v>
      </c>
      <c r="B34" s="1"/>
    </row>
    <row r="35" spans="1:2" ht="12.75">
      <c r="A35" s="18" t="s">
        <v>50</v>
      </c>
      <c r="B35" s="1"/>
    </row>
    <row r="36" spans="1:2" ht="12.75">
      <c r="A36" s="18" t="s">
        <v>25</v>
      </c>
      <c r="B36" s="1"/>
    </row>
    <row r="37" spans="1:2" ht="12.75">
      <c r="A37" s="18" t="s">
        <v>26</v>
      </c>
      <c r="B37" s="1"/>
    </row>
    <row r="38" spans="1:2" ht="12.75">
      <c r="A38" s="18" t="s">
        <v>51</v>
      </c>
      <c r="B38" s="1"/>
    </row>
    <row r="39" spans="1:2" ht="12.75">
      <c r="A39" s="8"/>
      <c r="B39" s="1"/>
    </row>
    <row r="40" spans="1:2" ht="12.75">
      <c r="A40" s="13" t="s">
        <v>41</v>
      </c>
      <c r="B40" s="1"/>
    </row>
    <row r="41" spans="1:2" ht="12.75">
      <c r="A41" s="8"/>
      <c r="B41" s="1"/>
    </row>
    <row r="42" spans="1:2" ht="12.75">
      <c r="A42" s="8"/>
      <c r="B42" s="1"/>
    </row>
    <row r="43" spans="1:2" ht="12.75">
      <c r="A43" s="8"/>
      <c r="B43" s="1"/>
    </row>
    <row r="44" ht="12.75">
      <c r="B44" s="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4">
      <selection activeCell="A1" sqref="A1"/>
    </sheetView>
  </sheetViews>
  <sheetFormatPr defaultColWidth="11.421875" defaultRowHeight="12.75"/>
  <cols>
    <col min="1" max="1" width="75.7109375" style="0" customWidth="1"/>
    <col min="2" max="16384" width="13.28125" style="0" customWidth="1"/>
  </cols>
  <sheetData>
    <row r="1" ht="12.75"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8">
      <c r="A6" s="15" t="s">
        <v>54</v>
      </c>
      <c r="B6" s="15"/>
      <c r="C6" s="11"/>
      <c r="D6" s="3"/>
    </row>
    <row r="7" spans="1:4" ht="18">
      <c r="A7" s="15"/>
      <c r="B7" s="15"/>
      <c r="C7" s="3"/>
      <c r="D7" s="3"/>
    </row>
    <row r="8" spans="1:5" ht="18.75" thickBot="1">
      <c r="A8" s="16" t="s">
        <v>0</v>
      </c>
      <c r="B8" s="16"/>
      <c r="C8" s="17"/>
      <c r="D8" s="17"/>
      <c r="E8" s="17"/>
    </row>
    <row r="9" spans="1:3" ht="12.75" customHeight="1">
      <c r="A9" s="15"/>
      <c r="B9" s="15"/>
      <c r="C9" s="4"/>
    </row>
    <row r="10" spans="1:3" ht="12.75" customHeight="1">
      <c r="A10" s="15"/>
      <c r="B10" s="15"/>
      <c r="C10" s="4"/>
    </row>
    <row r="11" spans="1:3" ht="12.75" customHeight="1">
      <c r="A11" s="15"/>
      <c r="B11" s="15"/>
      <c r="C11" s="4"/>
    </row>
    <row r="12" spans="1:2" ht="18.75">
      <c r="A12" s="7" t="s">
        <v>42</v>
      </c>
      <c r="B12" s="2"/>
    </row>
    <row r="13" spans="1:2" ht="15.75">
      <c r="A13" s="7"/>
      <c r="B13" s="2"/>
    </row>
    <row r="14" spans="1:2" ht="12.75">
      <c r="A14" s="35" t="s">
        <v>20</v>
      </c>
      <c r="B14" s="2"/>
    </row>
    <row r="15" spans="1:5" ht="15.75">
      <c r="A15" s="29"/>
      <c r="B15" s="30" t="s">
        <v>18</v>
      </c>
      <c r="C15" s="27" t="s">
        <v>17</v>
      </c>
      <c r="D15" s="25"/>
      <c r="E15" s="26"/>
    </row>
    <row r="16" spans="1:5" s="6" customFormat="1" ht="18">
      <c r="A16" s="28"/>
      <c r="B16" s="31" t="s">
        <v>28</v>
      </c>
      <c r="C16" s="22" t="s">
        <v>29</v>
      </c>
      <c r="D16" s="23" t="s">
        <v>30</v>
      </c>
      <c r="E16" s="24" t="s">
        <v>31</v>
      </c>
    </row>
    <row r="17" spans="1:2" s="6" customFormat="1" ht="12.75" customHeight="1">
      <c r="A17" s="9"/>
      <c r="B17" s="10"/>
    </row>
    <row r="18" spans="1:5" ht="12.75">
      <c r="A18" s="20" t="s">
        <v>1</v>
      </c>
      <c r="B18" s="1"/>
      <c r="C18" s="1"/>
      <c r="D18" s="1"/>
      <c r="E18" s="1"/>
    </row>
    <row r="19" spans="1:5" ht="12.75">
      <c r="A19" s="12" t="s">
        <v>2</v>
      </c>
      <c r="B19" s="19" t="s">
        <v>7</v>
      </c>
      <c r="C19" s="1">
        <v>456000000</v>
      </c>
      <c r="D19" s="1">
        <v>399000000</v>
      </c>
      <c r="E19" s="1">
        <v>304000000</v>
      </c>
    </row>
    <row r="20" spans="1:5" ht="12.75">
      <c r="A20" s="12" t="s">
        <v>21</v>
      </c>
      <c r="B20" s="1">
        <v>120000000</v>
      </c>
      <c r="C20" s="36">
        <v>140406390</v>
      </c>
      <c r="D20" s="1">
        <v>133000000</v>
      </c>
      <c r="E20" s="1">
        <v>60800000</v>
      </c>
    </row>
    <row r="21" spans="1:5" ht="12.75">
      <c r="A21" s="21" t="s">
        <v>4</v>
      </c>
      <c r="B21" s="1"/>
      <c r="C21" s="1"/>
      <c r="D21" s="1"/>
      <c r="E21" s="1"/>
    </row>
    <row r="22" spans="1:5" ht="12.75">
      <c r="A22" s="12" t="s">
        <v>24</v>
      </c>
      <c r="B22" s="1">
        <v>60000</v>
      </c>
      <c r="C22" s="1">
        <v>120000</v>
      </c>
      <c r="D22" s="1">
        <v>70000</v>
      </c>
      <c r="E22" s="1">
        <v>32000</v>
      </c>
    </row>
    <row r="23" spans="1:5" ht="12.75">
      <c r="A23" s="12" t="s">
        <v>22</v>
      </c>
      <c r="B23" s="4">
        <v>2000</v>
      </c>
      <c r="C23" s="1">
        <v>1900</v>
      </c>
      <c r="D23" s="1">
        <v>1900</v>
      </c>
      <c r="E23" s="1">
        <v>1900</v>
      </c>
    </row>
    <row r="24" spans="1:5" ht="12.75">
      <c r="A24" s="12" t="s">
        <v>23</v>
      </c>
      <c r="B24" s="4">
        <v>2000</v>
      </c>
      <c r="C24" s="1">
        <f>+C23*0.7</f>
        <v>1330</v>
      </c>
      <c r="D24" s="1">
        <v>1900</v>
      </c>
      <c r="E24" s="1">
        <f>+E23*1</f>
        <v>1900</v>
      </c>
    </row>
    <row r="25" spans="1:5" ht="12.75">
      <c r="A25" s="21" t="s">
        <v>40</v>
      </c>
      <c r="B25" s="32"/>
      <c r="C25" s="32"/>
      <c r="D25" s="1"/>
      <c r="E25" s="1"/>
    </row>
    <row r="26" spans="1:5" ht="12.75">
      <c r="A26" s="12" t="s">
        <v>16</v>
      </c>
      <c r="B26" s="32" t="s">
        <v>7</v>
      </c>
      <c r="C26" s="32">
        <v>7000000</v>
      </c>
      <c r="D26" s="1">
        <v>20200000</v>
      </c>
      <c r="E26" s="32" t="s">
        <v>7</v>
      </c>
    </row>
    <row r="27" spans="1:5" ht="12.75">
      <c r="A27" s="12" t="s">
        <v>35</v>
      </c>
      <c r="B27" s="32" t="s">
        <v>7</v>
      </c>
      <c r="C27" s="32">
        <v>5600000</v>
      </c>
      <c r="D27" s="1">
        <v>3200000</v>
      </c>
      <c r="E27" s="32" t="s">
        <v>7</v>
      </c>
    </row>
    <row r="28" spans="1:5" ht="12.75">
      <c r="A28" s="21" t="s">
        <v>86</v>
      </c>
      <c r="B28" s="1"/>
      <c r="C28" s="1"/>
      <c r="D28" s="1"/>
      <c r="E28" s="1"/>
    </row>
    <row r="29" spans="1:5" ht="12.75">
      <c r="A29" s="14" t="s">
        <v>52</v>
      </c>
      <c r="B29" s="4">
        <v>281497300</v>
      </c>
      <c r="C29" s="32" t="s">
        <v>7</v>
      </c>
      <c r="D29" s="32" t="s">
        <v>7</v>
      </c>
      <c r="E29" s="32" t="s">
        <v>7</v>
      </c>
    </row>
    <row r="30" spans="1:5" ht="12.75">
      <c r="A30" s="14" t="s">
        <v>53</v>
      </c>
      <c r="B30" s="32"/>
      <c r="C30" s="32"/>
      <c r="D30" s="32"/>
      <c r="E30" s="32"/>
    </row>
    <row r="31" spans="1:5" ht="12.75">
      <c r="A31" s="37" t="s">
        <v>46</v>
      </c>
      <c r="B31" s="4">
        <v>179597300</v>
      </c>
      <c r="C31" s="32" t="s">
        <v>7</v>
      </c>
      <c r="D31" s="32" t="s">
        <v>7</v>
      </c>
      <c r="E31" s="32" t="s">
        <v>7</v>
      </c>
    </row>
    <row r="32" spans="1:5" ht="12.75">
      <c r="A32" s="38" t="s">
        <v>47</v>
      </c>
      <c r="B32" s="5">
        <v>6919700</v>
      </c>
      <c r="C32" s="34" t="s">
        <v>7</v>
      </c>
      <c r="D32" s="34" t="s">
        <v>7</v>
      </c>
      <c r="E32" s="34" t="s">
        <v>7</v>
      </c>
    </row>
    <row r="33" spans="1:2" ht="12.75">
      <c r="A33" s="8"/>
      <c r="B33" s="1"/>
    </row>
    <row r="34" spans="1:2" ht="12.75">
      <c r="A34" s="18" t="s">
        <v>43</v>
      </c>
      <c r="B34" s="1"/>
    </row>
    <row r="35" spans="1:2" ht="12.75">
      <c r="A35" s="18" t="s">
        <v>50</v>
      </c>
      <c r="B35" s="1"/>
    </row>
    <row r="36" spans="1:2" ht="12.75">
      <c r="A36" s="18" t="s">
        <v>25</v>
      </c>
      <c r="B36" s="1"/>
    </row>
    <row r="37" spans="1:2" ht="12.75">
      <c r="A37" s="18" t="s">
        <v>26</v>
      </c>
      <c r="B37" s="1"/>
    </row>
    <row r="38" spans="1:2" ht="12.75">
      <c r="A38" s="18" t="s">
        <v>51</v>
      </c>
      <c r="B38" s="1"/>
    </row>
    <row r="39" spans="1:2" ht="12.75">
      <c r="A39" s="8"/>
      <c r="B39" s="1"/>
    </row>
    <row r="40" spans="1:2" ht="12.75">
      <c r="A40" s="13" t="s">
        <v>41</v>
      </c>
      <c r="B40" s="1"/>
    </row>
    <row r="41" spans="1:2" ht="12.75">
      <c r="A41" s="8"/>
      <c r="B41" s="1"/>
    </row>
    <row r="42" spans="1:2" ht="12.75">
      <c r="A42" s="8"/>
      <c r="B42" s="1"/>
    </row>
    <row r="43" spans="1:2" ht="12.75">
      <c r="A43" s="8"/>
      <c r="B43" s="1"/>
    </row>
    <row r="44" ht="12.75">
      <c r="B44" s="1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7">
      <selection activeCell="A1" sqref="A1"/>
    </sheetView>
  </sheetViews>
  <sheetFormatPr defaultColWidth="11.421875" defaultRowHeight="12.75"/>
  <cols>
    <col min="1" max="1" width="75.7109375" style="0" customWidth="1"/>
    <col min="2" max="16384" width="13.28125" style="0" customWidth="1"/>
  </cols>
  <sheetData>
    <row r="1" ht="12.75"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8">
      <c r="A6" s="15" t="s">
        <v>54</v>
      </c>
      <c r="B6" s="15"/>
      <c r="C6" s="11"/>
      <c r="D6" s="3"/>
    </row>
    <row r="7" spans="1:4" ht="18">
      <c r="A7" s="15"/>
      <c r="B7" s="15"/>
      <c r="C7" s="3"/>
      <c r="D7" s="3"/>
    </row>
    <row r="8" spans="1:5" ht="18.75" thickBot="1">
      <c r="A8" s="16" t="s">
        <v>0</v>
      </c>
      <c r="B8" s="16"/>
      <c r="C8" s="17"/>
      <c r="D8" s="17"/>
      <c r="E8" s="17"/>
    </row>
    <row r="9" spans="1:3" ht="12.75" customHeight="1">
      <c r="A9" s="15"/>
      <c r="B9" s="15"/>
      <c r="C9" s="4"/>
    </row>
    <row r="10" spans="1:3" ht="12.75" customHeight="1">
      <c r="A10" s="15"/>
      <c r="B10" s="15"/>
      <c r="C10" s="4"/>
    </row>
    <row r="11" spans="1:3" ht="12.75" customHeight="1">
      <c r="A11" s="15"/>
      <c r="B11" s="15"/>
      <c r="C11" s="4"/>
    </row>
    <row r="12" spans="1:2" ht="18.75">
      <c r="A12" s="7" t="s">
        <v>57</v>
      </c>
      <c r="B12" s="2"/>
    </row>
    <row r="13" spans="1:2" ht="15.75">
      <c r="A13" s="7"/>
      <c r="B13" s="2"/>
    </row>
    <row r="14" spans="1:2" ht="12.75">
      <c r="A14" s="35" t="s">
        <v>20</v>
      </c>
      <c r="B14" s="2"/>
    </row>
    <row r="15" spans="1:5" ht="15.75">
      <c r="A15" s="29"/>
      <c r="B15" s="30" t="s">
        <v>18</v>
      </c>
      <c r="C15" s="27" t="s">
        <v>17</v>
      </c>
      <c r="D15" s="25"/>
      <c r="E15" s="26"/>
    </row>
    <row r="16" spans="1:5" s="6" customFormat="1" ht="18">
      <c r="A16" s="28"/>
      <c r="B16" s="31" t="s">
        <v>28</v>
      </c>
      <c r="C16" s="22" t="s">
        <v>29</v>
      </c>
      <c r="D16" s="23" t="s">
        <v>30</v>
      </c>
      <c r="E16" s="24" t="s">
        <v>31</v>
      </c>
    </row>
    <row r="17" spans="1:2" s="6" customFormat="1" ht="12.75" customHeight="1">
      <c r="A17" s="9"/>
      <c r="B17" s="10"/>
    </row>
    <row r="18" spans="1:5" ht="12.75">
      <c r="A18" s="20" t="s">
        <v>1</v>
      </c>
      <c r="B18" s="1"/>
      <c r="C18" s="1"/>
      <c r="D18" s="1"/>
      <c r="E18" s="1"/>
    </row>
    <row r="19" spans="1:5" ht="12.75">
      <c r="A19" s="12" t="s">
        <v>2</v>
      </c>
      <c r="B19" s="44">
        <v>200000000</v>
      </c>
      <c r="C19" s="36">
        <v>456000000</v>
      </c>
      <c r="D19" s="36">
        <v>399000000</v>
      </c>
      <c r="E19" s="36">
        <v>304000000</v>
      </c>
    </row>
    <row r="20" spans="1:5" ht="12.75">
      <c r="A20" s="12" t="s">
        <v>21</v>
      </c>
      <c r="B20" s="36">
        <v>120000000</v>
      </c>
      <c r="C20" s="36">
        <v>182400000</v>
      </c>
      <c r="D20" s="36">
        <v>133000000</v>
      </c>
      <c r="E20" s="36">
        <v>60800000</v>
      </c>
    </row>
    <row r="21" spans="1:5" ht="12.75">
      <c r="A21" s="21" t="s">
        <v>4</v>
      </c>
      <c r="B21" s="36"/>
      <c r="C21" s="36"/>
      <c r="D21" s="36"/>
      <c r="E21" s="36"/>
    </row>
    <row r="22" spans="1:5" ht="12.75">
      <c r="A22" s="12" t="s">
        <v>24</v>
      </c>
      <c r="B22" s="36">
        <v>60000</v>
      </c>
      <c r="C22" s="36">
        <v>120000</v>
      </c>
      <c r="D22" s="36">
        <v>70000</v>
      </c>
      <c r="E22" s="36">
        <v>32000</v>
      </c>
    </row>
    <row r="23" spans="1:5" ht="12.75">
      <c r="A23" s="12" t="s">
        <v>22</v>
      </c>
      <c r="B23" s="46">
        <v>2000</v>
      </c>
      <c r="C23" s="36">
        <v>1900</v>
      </c>
      <c r="D23" s="36">
        <v>1900</v>
      </c>
      <c r="E23" s="36">
        <v>1900</v>
      </c>
    </row>
    <row r="24" spans="1:5" ht="12.75">
      <c r="A24" s="12" t="s">
        <v>23</v>
      </c>
      <c r="B24" s="46">
        <v>2000</v>
      </c>
      <c r="C24" s="36">
        <f>+C23*0.8</f>
        <v>1520</v>
      </c>
      <c r="D24" s="36">
        <v>1900</v>
      </c>
      <c r="E24" s="36">
        <f>+E23*1</f>
        <v>1900</v>
      </c>
    </row>
    <row r="25" spans="1:5" ht="12.75">
      <c r="A25" s="21" t="s">
        <v>40</v>
      </c>
      <c r="B25" s="39"/>
      <c r="C25" s="39"/>
      <c r="D25" s="36"/>
      <c r="E25" s="36"/>
    </row>
    <row r="26" spans="1:5" ht="12.75">
      <c r="A26" s="12" t="s">
        <v>55</v>
      </c>
      <c r="B26" s="39" t="s">
        <v>7</v>
      </c>
      <c r="C26" s="39">
        <v>7000000</v>
      </c>
      <c r="D26" s="39" t="s">
        <v>7</v>
      </c>
      <c r="E26" s="39" t="s">
        <v>7</v>
      </c>
    </row>
    <row r="27" spans="1:5" ht="12.75">
      <c r="A27" s="12" t="s">
        <v>56</v>
      </c>
      <c r="B27" s="39" t="s">
        <v>7</v>
      </c>
      <c r="C27" s="39">
        <v>5250000</v>
      </c>
      <c r="D27" s="39" t="s">
        <v>7</v>
      </c>
      <c r="E27" s="39" t="s">
        <v>7</v>
      </c>
    </row>
    <row r="28" spans="1:5" ht="12.75">
      <c r="A28" s="21" t="s">
        <v>86</v>
      </c>
      <c r="B28" s="36"/>
      <c r="C28" s="36"/>
      <c r="D28" s="36"/>
      <c r="E28" s="36"/>
    </row>
    <row r="29" spans="1:5" ht="12.75">
      <c r="A29" s="47" t="s">
        <v>80</v>
      </c>
      <c r="B29" s="39" t="s">
        <v>7</v>
      </c>
      <c r="C29" s="39" t="s">
        <v>7</v>
      </c>
      <c r="D29" s="39" t="s">
        <v>7</v>
      </c>
      <c r="E29" s="39" t="s">
        <v>7</v>
      </c>
    </row>
    <row r="30" spans="1:5" ht="12.75">
      <c r="A30" s="48" t="s">
        <v>46</v>
      </c>
      <c r="B30" s="46">
        <v>268380900</v>
      </c>
      <c r="C30" s="39" t="s">
        <v>7</v>
      </c>
      <c r="D30" s="39" t="s">
        <v>7</v>
      </c>
      <c r="E30" s="39" t="s">
        <v>7</v>
      </c>
    </row>
    <row r="31" spans="1:5" ht="12.75">
      <c r="A31" s="48" t="s">
        <v>47</v>
      </c>
      <c r="B31" s="46">
        <v>18850500</v>
      </c>
      <c r="C31" s="39" t="s">
        <v>7</v>
      </c>
      <c r="D31" s="39" t="s">
        <v>7</v>
      </c>
      <c r="E31" s="39" t="s">
        <v>7</v>
      </c>
    </row>
    <row r="32" spans="1:5" ht="12.75">
      <c r="A32" s="47" t="s">
        <v>56</v>
      </c>
      <c r="B32" s="46"/>
      <c r="C32" s="39"/>
      <c r="D32" s="39"/>
      <c r="E32" s="39"/>
    </row>
    <row r="33" spans="1:5" ht="12.75">
      <c r="A33" s="48" t="s">
        <v>46</v>
      </c>
      <c r="B33" s="46">
        <v>208380000</v>
      </c>
      <c r="C33" s="39" t="s">
        <v>7</v>
      </c>
      <c r="D33" s="39" t="s">
        <v>7</v>
      </c>
      <c r="E33" s="39" t="s">
        <v>7</v>
      </c>
    </row>
    <row r="34" spans="1:5" ht="12.75">
      <c r="A34" s="49" t="s">
        <v>47</v>
      </c>
      <c r="B34" s="50">
        <v>10049700</v>
      </c>
      <c r="C34" s="40" t="s">
        <v>7</v>
      </c>
      <c r="D34" s="40" t="s">
        <v>7</v>
      </c>
      <c r="E34" s="40" t="s">
        <v>7</v>
      </c>
    </row>
    <row r="35" spans="1:2" ht="12.75">
      <c r="A35" s="8"/>
      <c r="B35" s="1"/>
    </row>
    <row r="36" spans="1:2" ht="12.75">
      <c r="A36" s="18" t="s">
        <v>58</v>
      </c>
      <c r="B36" s="1"/>
    </row>
    <row r="37" spans="1:2" ht="12.75">
      <c r="A37" s="18" t="s">
        <v>81</v>
      </c>
      <c r="B37" s="1"/>
    </row>
    <row r="38" spans="1:2" ht="12.75">
      <c r="A38" s="18" t="s">
        <v>25</v>
      </c>
      <c r="B38" s="1"/>
    </row>
    <row r="39" spans="1:2" ht="12.75">
      <c r="A39" s="18" t="s">
        <v>26</v>
      </c>
      <c r="B39" s="1"/>
    </row>
    <row r="40" spans="1:2" ht="12.75">
      <c r="A40" s="18" t="s">
        <v>27</v>
      </c>
      <c r="B40" s="1"/>
    </row>
    <row r="41" spans="1:2" ht="12.75">
      <c r="A41" s="8"/>
      <c r="B41" s="1"/>
    </row>
    <row r="42" spans="1:2" ht="12.75">
      <c r="A42" s="13" t="s">
        <v>69</v>
      </c>
      <c r="B42" s="1"/>
    </row>
    <row r="43" spans="1:2" ht="12.75">
      <c r="A43" s="8"/>
      <c r="B43" s="1"/>
    </row>
    <row r="44" spans="1:2" ht="12.75">
      <c r="A44" s="8"/>
      <c r="B44" s="1"/>
    </row>
    <row r="45" spans="1:2" ht="12.75">
      <c r="A45" s="8"/>
      <c r="B45" s="1"/>
    </row>
    <row r="46" ht="12.75">
      <c r="B46" s="1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16384" width="13.28125" style="0" customWidth="1"/>
  </cols>
  <sheetData>
    <row r="1" ht="12.75"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8">
      <c r="A6" s="15" t="s">
        <v>54</v>
      </c>
      <c r="B6" s="15"/>
      <c r="C6" s="11"/>
      <c r="D6" s="3"/>
    </row>
    <row r="7" spans="1:4" ht="18">
      <c r="A7" s="15"/>
      <c r="B7" s="15"/>
      <c r="C7" s="3"/>
      <c r="D7" s="3"/>
    </row>
    <row r="8" spans="1:8" ht="18.75" thickBot="1">
      <c r="A8" s="16" t="s">
        <v>0</v>
      </c>
      <c r="B8" s="16"/>
      <c r="C8" s="17"/>
      <c r="D8" s="17"/>
      <c r="E8" s="17"/>
      <c r="F8" s="17"/>
      <c r="G8" s="17"/>
      <c r="H8" s="17"/>
    </row>
    <row r="9" spans="1:3" ht="12.75" customHeight="1">
      <c r="A9" s="15"/>
      <c r="B9" s="15"/>
      <c r="C9" s="4"/>
    </row>
    <row r="10" spans="1:3" ht="12.75" customHeight="1">
      <c r="A10" s="15"/>
      <c r="B10" s="15"/>
      <c r="C10" s="4"/>
    </row>
    <row r="11" spans="1:3" ht="12.75" customHeight="1">
      <c r="A11" s="15"/>
      <c r="B11" s="15"/>
      <c r="C11" s="4"/>
    </row>
    <row r="12" spans="1:2" ht="18.75">
      <c r="A12" s="7" t="s">
        <v>59</v>
      </c>
      <c r="B12" s="2"/>
    </row>
    <row r="13" spans="1:2" ht="15.75">
      <c r="A13" s="7"/>
      <c r="B13" s="2"/>
    </row>
    <row r="14" spans="1:2" ht="12.75">
      <c r="A14" s="35" t="s">
        <v>20</v>
      </c>
      <c r="B14" s="2"/>
    </row>
    <row r="15" spans="1:8" ht="15.75">
      <c r="A15" s="29"/>
      <c r="B15" s="30" t="s">
        <v>18</v>
      </c>
      <c r="C15" s="27" t="s">
        <v>17</v>
      </c>
      <c r="D15" s="25"/>
      <c r="E15" s="25"/>
      <c r="F15" s="25"/>
      <c r="G15" s="25"/>
      <c r="H15" s="26"/>
    </row>
    <row r="16" spans="1:8" s="6" customFormat="1" ht="18">
      <c r="A16" s="28"/>
      <c r="B16" s="31" t="s">
        <v>28</v>
      </c>
      <c r="C16" s="22" t="s">
        <v>29</v>
      </c>
      <c r="D16" s="23" t="s">
        <v>30</v>
      </c>
      <c r="E16" s="24" t="s">
        <v>31</v>
      </c>
      <c r="F16" s="22" t="s">
        <v>63</v>
      </c>
      <c r="G16" s="22" t="s">
        <v>65</v>
      </c>
      <c r="H16" s="22" t="s">
        <v>68</v>
      </c>
    </row>
    <row r="17" spans="1:2" s="6" customFormat="1" ht="12.75" customHeight="1">
      <c r="A17" s="9"/>
      <c r="B17" s="10"/>
    </row>
    <row r="18" spans="1:5" ht="12.75">
      <c r="A18" s="20" t="s">
        <v>1</v>
      </c>
      <c r="B18" s="1"/>
      <c r="C18" s="1"/>
      <c r="D18" s="1"/>
      <c r="E18" s="1"/>
    </row>
    <row r="19" spans="1:8" ht="12.75">
      <c r="A19" s="43" t="s">
        <v>2</v>
      </c>
      <c r="B19" s="44">
        <v>200000000</v>
      </c>
      <c r="C19" s="36">
        <v>456000000</v>
      </c>
      <c r="D19" s="36">
        <v>399000000</v>
      </c>
      <c r="E19" s="36">
        <v>304000000</v>
      </c>
      <c r="F19" s="36">
        <v>95000000</v>
      </c>
      <c r="G19" s="36">
        <v>38000000</v>
      </c>
      <c r="H19" s="42">
        <v>100000000</v>
      </c>
    </row>
    <row r="20" spans="1:8" ht="12.75">
      <c r="A20" s="43" t="s">
        <v>21</v>
      </c>
      <c r="B20" s="36">
        <v>120000000</v>
      </c>
      <c r="C20" s="36">
        <v>364800000</v>
      </c>
      <c r="D20" s="36">
        <v>133000000</v>
      </c>
      <c r="E20" s="36">
        <v>60800000</v>
      </c>
      <c r="F20" s="36">
        <v>16375150</v>
      </c>
      <c r="G20" s="36">
        <v>6381625</v>
      </c>
      <c r="H20" s="39" t="s">
        <v>7</v>
      </c>
    </row>
    <row r="21" spans="1:5" ht="12.75">
      <c r="A21" s="45" t="s">
        <v>4</v>
      </c>
      <c r="B21" s="36"/>
      <c r="C21" s="36"/>
      <c r="D21" s="36"/>
      <c r="E21" s="36"/>
    </row>
    <row r="22" spans="1:8" ht="12.75">
      <c r="A22" s="43" t="s">
        <v>24</v>
      </c>
      <c r="B22" s="36">
        <v>60000</v>
      </c>
      <c r="C22" s="36">
        <v>240000</v>
      </c>
      <c r="D22" s="36">
        <v>70000</v>
      </c>
      <c r="E22" s="36">
        <v>32000</v>
      </c>
      <c r="F22" s="36">
        <v>25000</v>
      </c>
      <c r="G22" s="36">
        <v>11335</v>
      </c>
      <c r="H22" s="39" t="s">
        <v>7</v>
      </c>
    </row>
    <row r="23" spans="1:8" ht="12.75">
      <c r="A23" s="43" t="s">
        <v>22</v>
      </c>
      <c r="B23" s="46">
        <v>2000</v>
      </c>
      <c r="C23" s="36">
        <v>1900</v>
      </c>
      <c r="D23" s="36">
        <v>1900</v>
      </c>
      <c r="E23" s="36">
        <v>1900</v>
      </c>
      <c r="F23" s="36">
        <v>1900</v>
      </c>
      <c r="G23" s="36">
        <v>1900</v>
      </c>
      <c r="H23" s="39" t="s">
        <v>7</v>
      </c>
    </row>
    <row r="24" spans="1:8" ht="12.75">
      <c r="A24" s="43" t="s">
        <v>23</v>
      </c>
      <c r="B24" s="46">
        <v>2000</v>
      </c>
      <c r="C24" s="36">
        <v>1900</v>
      </c>
      <c r="D24" s="36">
        <v>1900</v>
      </c>
      <c r="E24" s="36">
        <f>+E23*1</f>
        <v>1900</v>
      </c>
      <c r="F24" s="36">
        <f>+F23*0.25</f>
        <v>475</v>
      </c>
      <c r="G24" s="36">
        <f>+G23*0.25</f>
        <v>475</v>
      </c>
      <c r="H24" s="39" t="s">
        <v>7</v>
      </c>
    </row>
    <row r="25" spans="1:5" ht="12.75">
      <c r="A25" s="45" t="s">
        <v>40</v>
      </c>
      <c r="B25" s="39"/>
      <c r="C25" s="39"/>
      <c r="D25" s="36"/>
      <c r="E25" s="36"/>
    </row>
    <row r="26" spans="1:8" ht="12.75">
      <c r="A26" s="43" t="s">
        <v>61</v>
      </c>
      <c r="B26" s="39" t="s">
        <v>7</v>
      </c>
      <c r="C26" s="39">
        <v>7000000</v>
      </c>
      <c r="D26" s="39">
        <v>95000000</v>
      </c>
      <c r="E26" s="39" t="s">
        <v>7</v>
      </c>
      <c r="F26" s="39" t="s">
        <v>7</v>
      </c>
      <c r="G26" s="39" t="s">
        <v>7</v>
      </c>
      <c r="H26" s="39" t="s">
        <v>7</v>
      </c>
    </row>
    <row r="27" spans="1:8" ht="12.75">
      <c r="A27" s="43" t="s">
        <v>62</v>
      </c>
      <c r="B27" s="39" t="s">
        <v>7</v>
      </c>
      <c r="C27" s="39">
        <v>4900000</v>
      </c>
      <c r="D27" s="39">
        <v>6507500</v>
      </c>
      <c r="E27" s="39" t="s">
        <v>7</v>
      </c>
      <c r="F27" s="39" t="s">
        <v>7</v>
      </c>
      <c r="G27" s="39" t="s">
        <v>7</v>
      </c>
      <c r="H27" s="39" t="s">
        <v>7</v>
      </c>
    </row>
    <row r="28" spans="1:8" ht="12.75">
      <c r="A28" s="21" t="s">
        <v>86</v>
      </c>
      <c r="B28" s="36"/>
      <c r="C28" s="36"/>
      <c r="D28" s="36"/>
      <c r="E28" s="36"/>
      <c r="F28" s="36"/>
      <c r="G28" s="36"/>
      <c r="H28" s="36"/>
    </row>
    <row r="29" spans="1:8" ht="12.75">
      <c r="A29" s="47" t="s">
        <v>82</v>
      </c>
      <c r="B29" s="39"/>
      <c r="C29" s="39"/>
      <c r="D29" s="39"/>
      <c r="E29" s="39"/>
      <c r="F29" s="39"/>
      <c r="G29" s="39"/>
      <c r="H29" s="39"/>
    </row>
    <row r="30" spans="1:8" ht="12.75">
      <c r="A30" s="48" t="s">
        <v>46</v>
      </c>
      <c r="B30" s="46">
        <v>274425600</v>
      </c>
      <c r="C30" s="39" t="s">
        <v>7</v>
      </c>
      <c r="D30" s="39" t="s">
        <v>7</v>
      </c>
      <c r="E30" s="39" t="s">
        <v>7</v>
      </c>
      <c r="F30" s="39" t="s">
        <v>7</v>
      </c>
      <c r="G30" s="39" t="s">
        <v>7</v>
      </c>
      <c r="H30" s="39" t="s">
        <v>7</v>
      </c>
    </row>
    <row r="31" spans="1:8" ht="12.75">
      <c r="A31" s="48" t="s">
        <v>47</v>
      </c>
      <c r="B31" s="46">
        <v>25988500</v>
      </c>
      <c r="C31" s="39" t="s">
        <v>7</v>
      </c>
      <c r="D31" s="39" t="s">
        <v>7</v>
      </c>
      <c r="E31" s="39" t="s">
        <v>7</v>
      </c>
      <c r="F31" s="39" t="s">
        <v>7</v>
      </c>
      <c r="G31" s="39" t="s">
        <v>7</v>
      </c>
      <c r="H31" s="39" t="s">
        <v>7</v>
      </c>
    </row>
    <row r="32" spans="1:8" ht="12.75">
      <c r="A32" s="47" t="s">
        <v>62</v>
      </c>
      <c r="B32" s="39"/>
      <c r="C32" s="39"/>
      <c r="D32" s="39"/>
      <c r="E32" s="39"/>
      <c r="F32" s="39"/>
      <c r="G32" s="39"/>
      <c r="H32" s="39"/>
    </row>
    <row r="33" spans="1:8" ht="12.75">
      <c r="A33" s="48" t="s">
        <v>46</v>
      </c>
      <c r="B33" s="46">
        <v>273215600</v>
      </c>
      <c r="C33" s="39" t="s">
        <v>7</v>
      </c>
      <c r="D33" s="39" t="s">
        <v>7</v>
      </c>
      <c r="E33" s="39" t="s">
        <v>7</v>
      </c>
      <c r="F33" s="39" t="s">
        <v>7</v>
      </c>
      <c r="G33" s="39" t="s">
        <v>7</v>
      </c>
      <c r="H33" s="39" t="s">
        <v>7</v>
      </c>
    </row>
    <row r="34" spans="1:8" ht="12.75">
      <c r="A34" s="49" t="s">
        <v>47</v>
      </c>
      <c r="B34" s="50">
        <v>10256000</v>
      </c>
      <c r="C34" s="40" t="s">
        <v>7</v>
      </c>
      <c r="D34" s="40" t="s">
        <v>7</v>
      </c>
      <c r="E34" s="40" t="s">
        <v>7</v>
      </c>
      <c r="F34" s="40" t="s">
        <v>7</v>
      </c>
      <c r="G34" s="40" t="s">
        <v>7</v>
      </c>
      <c r="H34" s="40" t="s">
        <v>7</v>
      </c>
    </row>
    <row r="35" spans="1:2" ht="12.75">
      <c r="A35" s="8"/>
      <c r="B35" s="1"/>
    </row>
    <row r="36" spans="1:2" ht="12.75">
      <c r="A36" s="18" t="s">
        <v>60</v>
      </c>
      <c r="B36" s="1"/>
    </row>
    <row r="37" spans="1:2" ht="12.75">
      <c r="A37" s="18" t="s">
        <v>81</v>
      </c>
      <c r="B37" s="1"/>
    </row>
    <row r="38" spans="1:2" ht="12.75">
      <c r="A38" s="18" t="s">
        <v>25</v>
      </c>
      <c r="B38" s="1"/>
    </row>
    <row r="39" spans="1:2" ht="12.75">
      <c r="A39" s="18" t="s">
        <v>26</v>
      </c>
      <c r="B39" s="1"/>
    </row>
    <row r="40" spans="1:2" ht="12.75">
      <c r="A40" s="18" t="s">
        <v>27</v>
      </c>
      <c r="B40" s="1"/>
    </row>
    <row r="41" spans="1:2" ht="12.75">
      <c r="A41" s="18" t="s">
        <v>64</v>
      </c>
      <c r="B41" s="1"/>
    </row>
    <row r="42" spans="1:2" ht="12.75">
      <c r="A42" s="18" t="s">
        <v>66</v>
      </c>
      <c r="B42" s="1"/>
    </row>
    <row r="43" spans="1:2" ht="12.75">
      <c r="A43" s="18" t="s">
        <v>67</v>
      </c>
      <c r="B43" s="1"/>
    </row>
    <row r="44" spans="1:2" ht="12.75">
      <c r="A44" s="8"/>
      <c r="B44" s="1"/>
    </row>
    <row r="45" spans="1:2" ht="12.75">
      <c r="A45" s="13" t="s">
        <v>69</v>
      </c>
      <c r="B45" s="1"/>
    </row>
    <row r="46" spans="1:2" ht="12.75">
      <c r="A46" s="8"/>
      <c r="B46" s="1"/>
    </row>
    <row r="47" spans="1:2" ht="12.75">
      <c r="A47" s="8"/>
      <c r="B47" s="1"/>
    </row>
    <row r="48" spans="1:2" ht="12.75">
      <c r="A48" s="8"/>
      <c r="B48" s="1"/>
    </row>
    <row r="49" ht="12.75">
      <c r="B49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16384" width="13.28125" style="0" customWidth="1"/>
  </cols>
  <sheetData>
    <row r="1" ht="12.75"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8">
      <c r="A6" s="15" t="s">
        <v>54</v>
      </c>
      <c r="B6" s="15"/>
      <c r="C6" s="11"/>
      <c r="D6" s="3"/>
    </row>
    <row r="7" spans="1:4" ht="18">
      <c r="A7" s="15"/>
      <c r="B7" s="15"/>
      <c r="C7" s="3"/>
      <c r="D7" s="3"/>
    </row>
    <row r="8" spans="1:12" ht="18.75" thickBot="1">
      <c r="A8" s="16" t="s">
        <v>0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3" ht="12.75" customHeight="1">
      <c r="A9" s="15"/>
      <c r="B9" s="15"/>
      <c r="C9" s="4"/>
    </row>
    <row r="10" spans="1:3" ht="12.75" customHeight="1">
      <c r="A10" s="15"/>
      <c r="B10" s="15"/>
      <c r="C10" s="4"/>
    </row>
    <row r="11" spans="1:3" ht="12.75" customHeight="1">
      <c r="A11" s="15"/>
      <c r="B11" s="15"/>
      <c r="C11" s="4"/>
    </row>
    <row r="12" spans="1:2" ht="18.75">
      <c r="A12" s="7" t="s">
        <v>70</v>
      </c>
      <c r="B12" s="2"/>
    </row>
    <row r="13" spans="1:2" ht="15.75">
      <c r="A13" s="7"/>
      <c r="B13" s="2"/>
    </row>
    <row r="14" spans="1:2" ht="12.75">
      <c r="A14" s="35" t="s">
        <v>20</v>
      </c>
      <c r="B14" s="2"/>
    </row>
    <row r="15" spans="1:12" ht="15.75">
      <c r="A15" s="29"/>
      <c r="B15" s="30" t="s">
        <v>18</v>
      </c>
      <c r="C15" s="27" t="s">
        <v>17</v>
      </c>
      <c r="D15" s="25"/>
      <c r="E15" s="25"/>
      <c r="F15" s="25"/>
      <c r="G15" s="25"/>
      <c r="H15" s="25"/>
      <c r="I15" s="25"/>
      <c r="J15" s="25"/>
      <c r="K15" s="25"/>
      <c r="L15" s="26"/>
    </row>
    <row r="16" spans="1:12" s="6" customFormat="1" ht="18">
      <c r="A16" s="28"/>
      <c r="B16" s="31" t="s">
        <v>28</v>
      </c>
      <c r="C16" s="22" t="s">
        <v>29</v>
      </c>
      <c r="D16" s="23" t="s">
        <v>30</v>
      </c>
      <c r="E16" s="24" t="s">
        <v>31</v>
      </c>
      <c r="F16" s="22" t="s">
        <v>63</v>
      </c>
      <c r="G16" s="22" t="s">
        <v>65</v>
      </c>
      <c r="H16" s="22" t="s">
        <v>68</v>
      </c>
      <c r="I16" s="22" t="s">
        <v>72</v>
      </c>
      <c r="J16" s="22" t="s">
        <v>74</v>
      </c>
      <c r="K16" s="22" t="s">
        <v>76</v>
      </c>
      <c r="L16" s="22" t="s">
        <v>77</v>
      </c>
    </row>
    <row r="17" spans="1:2" s="6" customFormat="1" ht="12.75" customHeight="1">
      <c r="A17" s="9"/>
      <c r="B17" s="10"/>
    </row>
    <row r="18" spans="1:5" ht="12.75">
      <c r="A18" s="20" t="s">
        <v>1</v>
      </c>
      <c r="B18" s="1"/>
      <c r="C18" s="1"/>
      <c r="D18" s="1"/>
      <c r="E18" s="1"/>
    </row>
    <row r="19" spans="1:12" ht="12.75">
      <c r="A19" s="12" t="s">
        <v>2</v>
      </c>
      <c r="B19" s="44">
        <v>200000000</v>
      </c>
      <c r="C19" s="36">
        <v>456000000</v>
      </c>
      <c r="D19" s="36">
        <v>399000000</v>
      </c>
      <c r="E19" s="36">
        <v>304000000</v>
      </c>
      <c r="F19" s="36">
        <v>95000000</v>
      </c>
      <c r="G19" s="36">
        <v>38000000</v>
      </c>
      <c r="H19" s="36">
        <v>100000000</v>
      </c>
      <c r="I19" s="36">
        <v>57600000</v>
      </c>
      <c r="J19" s="36">
        <v>199999700</v>
      </c>
      <c r="K19" s="36">
        <v>95000000</v>
      </c>
      <c r="L19" s="36">
        <v>100000000</v>
      </c>
    </row>
    <row r="20" spans="1:12" ht="12.75">
      <c r="A20" s="12" t="s">
        <v>21</v>
      </c>
      <c r="B20" s="36">
        <v>162636000</v>
      </c>
      <c r="C20" s="36">
        <v>410400000</v>
      </c>
      <c r="D20" s="36">
        <v>133000000</v>
      </c>
      <c r="E20" s="36">
        <v>66800000</v>
      </c>
      <c r="F20" s="36">
        <v>16375150</v>
      </c>
      <c r="G20" s="36">
        <v>6381625</v>
      </c>
      <c r="H20" s="36">
        <v>29724900</v>
      </c>
      <c r="I20" s="36">
        <v>5816600</v>
      </c>
      <c r="J20" s="36">
        <v>25000000</v>
      </c>
      <c r="K20" s="36">
        <v>9694960</v>
      </c>
      <c r="L20" s="39">
        <v>12500000</v>
      </c>
    </row>
    <row r="21" spans="1:8" ht="12.75">
      <c r="A21" s="21" t="s">
        <v>4</v>
      </c>
      <c r="B21" s="36"/>
      <c r="C21" s="36"/>
      <c r="D21" s="36"/>
      <c r="E21" s="36"/>
      <c r="F21" s="41"/>
      <c r="G21" s="41"/>
      <c r="H21" s="41"/>
    </row>
    <row r="22" spans="1:12" ht="12.75">
      <c r="A22" s="12" t="s">
        <v>24</v>
      </c>
      <c r="B22" s="36">
        <v>81318</v>
      </c>
      <c r="C22" s="36">
        <v>240000</v>
      </c>
      <c r="D22" s="36">
        <v>70000</v>
      </c>
      <c r="E22" s="36">
        <v>32000</v>
      </c>
      <c r="F22" s="36">
        <v>25000</v>
      </c>
      <c r="G22" s="36">
        <v>11335</v>
      </c>
      <c r="H22" s="39">
        <v>50000</v>
      </c>
      <c r="I22" s="36">
        <v>10000</v>
      </c>
      <c r="J22" s="36">
        <v>50000</v>
      </c>
      <c r="K22" s="36">
        <v>16668</v>
      </c>
      <c r="L22" s="36">
        <v>25000</v>
      </c>
    </row>
    <row r="23" spans="1:12" ht="12.75">
      <c r="A23" s="12" t="s">
        <v>22</v>
      </c>
      <c r="B23" s="46">
        <v>2000</v>
      </c>
      <c r="C23" s="36">
        <v>1900</v>
      </c>
      <c r="D23" s="36">
        <v>1900</v>
      </c>
      <c r="E23" s="36">
        <v>1900</v>
      </c>
      <c r="F23" s="36">
        <v>1900</v>
      </c>
      <c r="G23" s="36">
        <v>1900</v>
      </c>
      <c r="H23" s="39">
        <v>2000</v>
      </c>
      <c r="I23" s="36">
        <v>1920</v>
      </c>
      <c r="J23" s="36">
        <v>2000</v>
      </c>
      <c r="K23" s="36">
        <v>1900</v>
      </c>
      <c r="L23" s="36">
        <v>2000</v>
      </c>
    </row>
    <row r="24" spans="1:12" ht="12.75">
      <c r="A24" s="12" t="s">
        <v>23</v>
      </c>
      <c r="B24" s="46">
        <v>2000</v>
      </c>
      <c r="C24" s="36">
        <f>+C23*0.8</f>
        <v>1520</v>
      </c>
      <c r="D24" s="36">
        <v>1900</v>
      </c>
      <c r="E24" s="36">
        <f>+E23*1</f>
        <v>1900</v>
      </c>
      <c r="F24" s="36">
        <f>+F23*0.25</f>
        <v>475</v>
      </c>
      <c r="G24" s="36">
        <f>+G23*0.25</f>
        <v>475</v>
      </c>
      <c r="H24" s="36">
        <f>+H23*0.3</f>
        <v>600</v>
      </c>
      <c r="I24" s="36">
        <f>+I23*0.3</f>
        <v>576</v>
      </c>
      <c r="J24" s="36">
        <f>+J23*0.25</f>
        <v>500</v>
      </c>
      <c r="K24" s="36">
        <f>+K23*0.3</f>
        <v>570</v>
      </c>
      <c r="L24" s="36">
        <f>+L23*0.25</f>
        <v>500</v>
      </c>
    </row>
    <row r="25" spans="1:8" ht="12.75">
      <c r="A25" s="21" t="s">
        <v>40</v>
      </c>
      <c r="B25" s="39"/>
      <c r="C25" s="39"/>
      <c r="D25" s="36"/>
      <c r="E25" s="36"/>
      <c r="F25" s="41"/>
      <c r="G25" s="41"/>
      <c r="H25" s="41"/>
    </row>
    <row r="26" spans="1:12" ht="12.75">
      <c r="A26" s="12" t="s">
        <v>88</v>
      </c>
      <c r="B26" s="39" t="s">
        <v>7</v>
      </c>
      <c r="C26" s="39">
        <v>7000000</v>
      </c>
      <c r="D26" s="39">
        <v>95000000</v>
      </c>
      <c r="E26" s="39" t="s">
        <v>7</v>
      </c>
      <c r="F26" s="39" t="s">
        <v>7</v>
      </c>
      <c r="G26" s="39" t="s">
        <v>7</v>
      </c>
      <c r="H26" s="39" t="s">
        <v>7</v>
      </c>
      <c r="I26" s="39" t="s">
        <v>7</v>
      </c>
      <c r="J26" s="39" t="s">
        <v>7</v>
      </c>
      <c r="K26" s="39" t="s">
        <v>7</v>
      </c>
      <c r="L26" s="39" t="s">
        <v>7</v>
      </c>
    </row>
    <row r="27" spans="1:12" ht="12.75">
      <c r="A27" s="12" t="s">
        <v>84</v>
      </c>
      <c r="B27" s="39" t="s">
        <v>7</v>
      </c>
      <c r="C27" s="39">
        <v>4900000</v>
      </c>
      <c r="D27" s="39">
        <v>6507500</v>
      </c>
      <c r="E27" s="39" t="s">
        <v>7</v>
      </c>
      <c r="F27" s="39" t="s">
        <v>7</v>
      </c>
      <c r="G27" s="39" t="s">
        <v>7</v>
      </c>
      <c r="H27" s="39" t="s">
        <v>7</v>
      </c>
      <c r="I27" s="39" t="s">
        <v>7</v>
      </c>
      <c r="J27" s="39" t="s">
        <v>7</v>
      </c>
      <c r="K27" s="39" t="s">
        <v>7</v>
      </c>
      <c r="L27" s="39" t="s">
        <v>7</v>
      </c>
    </row>
    <row r="28" spans="1:12" ht="12.75">
      <c r="A28" s="45" t="s">
        <v>86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2.75">
      <c r="A29" s="47" t="s">
        <v>83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2.75">
      <c r="A30" s="48" t="s">
        <v>46</v>
      </c>
      <c r="B30" s="46">
        <v>328747100</v>
      </c>
      <c r="C30" s="39" t="s">
        <v>7</v>
      </c>
      <c r="D30" s="39" t="s">
        <v>7</v>
      </c>
      <c r="E30" s="39" t="s">
        <v>7</v>
      </c>
      <c r="F30" s="39" t="s">
        <v>7</v>
      </c>
      <c r="G30" s="39" t="s">
        <v>7</v>
      </c>
      <c r="H30" s="39" t="s">
        <v>7</v>
      </c>
      <c r="I30" s="39" t="s">
        <v>7</v>
      </c>
      <c r="J30" s="39" t="s">
        <v>7</v>
      </c>
      <c r="K30" s="39" t="s">
        <v>7</v>
      </c>
      <c r="L30" s="39" t="s">
        <v>7</v>
      </c>
    </row>
    <row r="31" spans="1:12" ht="12.75">
      <c r="A31" s="48" t="s">
        <v>47</v>
      </c>
      <c r="B31" s="46">
        <v>16298600</v>
      </c>
      <c r="C31" s="39" t="s">
        <v>7</v>
      </c>
      <c r="D31" s="39" t="s">
        <v>7</v>
      </c>
      <c r="E31" s="39" t="s">
        <v>7</v>
      </c>
      <c r="F31" s="39" t="s">
        <v>7</v>
      </c>
      <c r="G31" s="39" t="s">
        <v>7</v>
      </c>
      <c r="H31" s="39" t="s">
        <v>7</v>
      </c>
      <c r="I31" s="39" t="s">
        <v>7</v>
      </c>
      <c r="J31" s="39" t="s">
        <v>7</v>
      </c>
      <c r="K31" s="39" t="s">
        <v>7</v>
      </c>
      <c r="L31" s="39" t="s">
        <v>7</v>
      </c>
    </row>
    <row r="32" spans="1:12" ht="12.75">
      <c r="A32" s="47" t="s">
        <v>84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2.75">
      <c r="A33" s="48" t="s">
        <v>46</v>
      </c>
      <c r="B33" s="46">
        <v>287147100</v>
      </c>
      <c r="C33" s="39" t="s">
        <v>7</v>
      </c>
      <c r="D33" s="39" t="s">
        <v>7</v>
      </c>
      <c r="E33" s="39" t="s">
        <v>7</v>
      </c>
      <c r="F33" s="39" t="s">
        <v>7</v>
      </c>
      <c r="G33" s="39" t="s">
        <v>7</v>
      </c>
      <c r="H33" s="39" t="s">
        <v>7</v>
      </c>
      <c r="I33" s="39" t="s">
        <v>7</v>
      </c>
      <c r="J33" s="39" t="s">
        <v>7</v>
      </c>
      <c r="K33" s="39" t="s">
        <v>7</v>
      </c>
      <c r="L33" s="39" t="s">
        <v>7</v>
      </c>
    </row>
    <row r="34" spans="1:12" ht="12.75">
      <c r="A34" s="49" t="s">
        <v>47</v>
      </c>
      <c r="B34" s="50">
        <v>2996100</v>
      </c>
      <c r="C34" s="40" t="s">
        <v>7</v>
      </c>
      <c r="D34" s="40" t="s">
        <v>7</v>
      </c>
      <c r="E34" s="40" t="s">
        <v>7</v>
      </c>
      <c r="F34" s="40" t="s">
        <v>7</v>
      </c>
      <c r="G34" s="40" t="s">
        <v>7</v>
      </c>
      <c r="H34" s="40" t="s">
        <v>7</v>
      </c>
      <c r="I34" s="40" t="s">
        <v>7</v>
      </c>
      <c r="J34" s="40" t="s">
        <v>7</v>
      </c>
      <c r="K34" s="40" t="s">
        <v>7</v>
      </c>
      <c r="L34" s="40" t="s">
        <v>7</v>
      </c>
    </row>
    <row r="35" spans="1:4" ht="12.75">
      <c r="A35" s="8"/>
      <c r="B35" s="1"/>
      <c r="D35" s="41"/>
    </row>
    <row r="36" spans="1:2" ht="12.75">
      <c r="A36" s="18" t="s">
        <v>71</v>
      </c>
      <c r="B36" s="1"/>
    </row>
    <row r="37" spans="1:2" ht="12.75">
      <c r="A37" s="18" t="s">
        <v>85</v>
      </c>
      <c r="B37" s="1"/>
    </row>
    <row r="38" spans="1:2" ht="12.75">
      <c r="A38" s="18" t="s">
        <v>25</v>
      </c>
      <c r="B38" s="1"/>
    </row>
    <row r="39" spans="1:2" ht="12.75">
      <c r="A39" s="18" t="s">
        <v>26</v>
      </c>
      <c r="B39" s="1"/>
    </row>
    <row r="40" spans="1:2" ht="12.75">
      <c r="A40" s="18" t="s">
        <v>27</v>
      </c>
      <c r="B40" s="1"/>
    </row>
    <row r="41" spans="1:2" ht="12.75">
      <c r="A41" s="18" t="s">
        <v>64</v>
      </c>
      <c r="B41" s="1"/>
    </row>
    <row r="42" spans="1:2" ht="12.75">
      <c r="A42" s="18" t="s">
        <v>66</v>
      </c>
      <c r="B42" s="1"/>
    </row>
    <row r="43" spans="1:2" ht="12.75">
      <c r="A43" s="18" t="s">
        <v>67</v>
      </c>
      <c r="B43" s="1"/>
    </row>
    <row r="44" spans="1:2" ht="12.75">
      <c r="A44" s="18" t="s">
        <v>73</v>
      </c>
      <c r="B44" s="1"/>
    </row>
    <row r="45" spans="1:2" ht="12.75">
      <c r="A45" s="18" t="s">
        <v>75</v>
      </c>
      <c r="B45" s="1"/>
    </row>
    <row r="46" spans="1:2" ht="12.75">
      <c r="A46" s="18" t="s">
        <v>78</v>
      </c>
      <c r="B46" s="1"/>
    </row>
    <row r="47" spans="1:2" ht="12.75">
      <c r="A47" s="18" t="s">
        <v>79</v>
      </c>
      <c r="B47" s="1"/>
    </row>
    <row r="48" spans="1:2" ht="12.75">
      <c r="A48" s="8"/>
      <c r="B48" s="1"/>
    </row>
    <row r="49" spans="1:2" ht="12.75">
      <c r="A49" s="13" t="s">
        <v>69</v>
      </c>
      <c r="B49" s="1"/>
    </row>
    <row r="50" spans="1:2" ht="12.75">
      <c r="A50" s="8"/>
      <c r="B50" s="1"/>
    </row>
    <row r="51" spans="1:2" ht="12.75">
      <c r="A51" s="8"/>
      <c r="B51" s="1"/>
    </row>
    <row r="52" spans="1:2" ht="12.75">
      <c r="A52" s="8"/>
      <c r="B52" s="1"/>
    </row>
    <row r="53" ht="12.75">
      <c r="B53" s="1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pane xSplit="1" ySplit="16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4" sqref="A44"/>
    </sheetView>
  </sheetViews>
  <sheetFormatPr defaultColWidth="11.421875" defaultRowHeight="12.75"/>
  <cols>
    <col min="1" max="1" width="75.7109375" style="98" customWidth="1"/>
    <col min="2" max="16384" width="13.28125" style="98" customWidth="1"/>
  </cols>
  <sheetData>
    <row r="1" s="51" customFormat="1" ht="12.75">
      <c r="C1" s="52"/>
    </row>
    <row r="2" s="51" customFormat="1" ht="12.75">
      <c r="C2" s="52"/>
    </row>
    <row r="3" s="51" customFormat="1" ht="12.75">
      <c r="C3" s="52"/>
    </row>
    <row r="4" s="51" customFormat="1" ht="12.75">
      <c r="C4" s="52"/>
    </row>
    <row r="5" s="51" customFormat="1" ht="12.75">
      <c r="C5" s="52"/>
    </row>
    <row r="6" spans="1:4" s="55" customFormat="1" ht="18">
      <c r="A6" s="53" t="s">
        <v>54</v>
      </c>
      <c r="B6" s="53"/>
      <c r="C6" s="11"/>
      <c r="D6" s="54"/>
    </row>
    <row r="7" spans="1:4" s="55" customFormat="1" ht="18">
      <c r="A7" s="53"/>
      <c r="B7" s="53"/>
      <c r="C7" s="54"/>
      <c r="D7" s="54"/>
    </row>
    <row r="8" spans="1:12" s="55" customFormat="1" ht="18.75" thickBot="1">
      <c r="A8" s="56" t="s">
        <v>0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3" s="55" customFormat="1" ht="12.75" customHeight="1">
      <c r="A9" s="53"/>
      <c r="B9" s="53"/>
      <c r="C9" s="58"/>
    </row>
    <row r="10" spans="1:3" s="55" customFormat="1" ht="12.75" customHeight="1">
      <c r="A10" s="53"/>
      <c r="B10" s="53"/>
      <c r="C10" s="58"/>
    </row>
    <row r="11" spans="1:3" s="55" customFormat="1" ht="12.75" customHeight="1">
      <c r="A11" s="53"/>
      <c r="B11" s="53"/>
      <c r="C11" s="58"/>
    </row>
    <row r="12" spans="1:2" s="61" customFormat="1" ht="18.75">
      <c r="A12" s="59" t="s">
        <v>118</v>
      </c>
      <c r="B12" s="60"/>
    </row>
    <row r="13" spans="1:2" s="61" customFormat="1" ht="15.75">
      <c r="A13" s="59"/>
      <c r="B13" s="60"/>
    </row>
    <row r="14" spans="1:2" s="61" customFormat="1" ht="12.75">
      <c r="A14" s="62" t="s">
        <v>91</v>
      </c>
      <c r="B14" s="60"/>
    </row>
    <row r="15" spans="1:13" s="61" customFormat="1" ht="15.75">
      <c r="A15" s="63"/>
      <c r="B15" s="64" t="s">
        <v>18</v>
      </c>
      <c r="C15" s="65" t="s">
        <v>17</v>
      </c>
      <c r="D15" s="66"/>
      <c r="E15" s="66"/>
      <c r="F15" s="66"/>
      <c r="G15" s="66"/>
      <c r="H15" s="66"/>
      <c r="I15" s="66"/>
      <c r="J15" s="66"/>
      <c r="K15" s="66"/>
      <c r="L15" s="66"/>
      <c r="M15" s="67"/>
    </row>
    <row r="16" spans="1:13" s="74" customFormat="1" ht="18">
      <c r="A16" s="68"/>
      <c r="B16" s="69" t="s">
        <v>119</v>
      </c>
      <c r="C16" s="70" t="s">
        <v>120</v>
      </c>
      <c r="D16" s="71" t="s">
        <v>121</v>
      </c>
      <c r="E16" s="72" t="s">
        <v>122</v>
      </c>
      <c r="F16" s="70" t="s">
        <v>123</v>
      </c>
      <c r="G16" s="70" t="s">
        <v>124</v>
      </c>
      <c r="H16" s="70" t="s">
        <v>125</v>
      </c>
      <c r="I16" s="70" t="s">
        <v>126</v>
      </c>
      <c r="J16" s="70" t="s">
        <v>127</v>
      </c>
      <c r="K16" s="70" t="s">
        <v>128</v>
      </c>
      <c r="L16" s="70" t="s">
        <v>129</v>
      </c>
      <c r="M16" s="73" t="s">
        <v>130</v>
      </c>
    </row>
    <row r="17" spans="1:2" s="74" customFormat="1" ht="12.75" customHeight="1">
      <c r="A17" s="75"/>
      <c r="B17" s="76"/>
    </row>
    <row r="18" spans="1:2" s="74" customFormat="1" ht="12.75" customHeight="1">
      <c r="A18" s="77" t="s">
        <v>100</v>
      </c>
      <c r="B18" s="76"/>
    </row>
    <row r="19" spans="1:5" s="55" customFormat="1" ht="12.75">
      <c r="A19" s="78" t="s">
        <v>1</v>
      </c>
      <c r="B19" s="79"/>
      <c r="C19" s="79"/>
      <c r="D19" s="79"/>
      <c r="E19" s="79"/>
    </row>
    <row r="20" spans="1:13" s="55" customFormat="1" ht="12.75">
      <c r="A20" s="80" t="s">
        <v>2</v>
      </c>
      <c r="B20" s="81" t="s">
        <v>7</v>
      </c>
      <c r="C20" s="81" t="s">
        <v>7</v>
      </c>
      <c r="D20" s="81" t="s">
        <v>7</v>
      </c>
      <c r="E20" s="81" t="s">
        <v>7</v>
      </c>
      <c r="F20" s="81" t="s">
        <v>7</v>
      </c>
      <c r="G20" s="81" t="s">
        <v>7</v>
      </c>
      <c r="H20" s="81" t="s">
        <v>7</v>
      </c>
      <c r="I20" s="81" t="s">
        <v>7</v>
      </c>
      <c r="J20" s="81" t="s">
        <v>7</v>
      </c>
      <c r="K20" s="81" t="s">
        <v>7</v>
      </c>
      <c r="L20" s="81" t="s">
        <v>7</v>
      </c>
      <c r="M20" s="81" t="s">
        <v>7</v>
      </c>
    </row>
    <row r="21" spans="1:13" s="55" customFormat="1" ht="12.75">
      <c r="A21" s="80" t="s">
        <v>21</v>
      </c>
      <c r="B21" s="79">
        <v>20000000</v>
      </c>
      <c r="C21" s="81" t="s">
        <v>7</v>
      </c>
      <c r="D21" s="81" t="s">
        <v>7</v>
      </c>
      <c r="E21" s="81" t="s">
        <v>7</v>
      </c>
      <c r="F21" s="81" t="s">
        <v>7</v>
      </c>
      <c r="G21" s="81" t="s">
        <v>7</v>
      </c>
      <c r="H21" s="81" t="s">
        <v>7</v>
      </c>
      <c r="I21" s="81" t="s">
        <v>7</v>
      </c>
      <c r="J21" s="81" t="s">
        <v>7</v>
      </c>
      <c r="K21" s="81" t="s">
        <v>7</v>
      </c>
      <c r="L21" s="81" t="s">
        <v>7</v>
      </c>
      <c r="M21" s="81" t="s">
        <v>7</v>
      </c>
    </row>
    <row r="22" spans="1:13" s="55" customFormat="1" ht="12.75">
      <c r="A22" s="80" t="s">
        <v>89</v>
      </c>
      <c r="B22" s="81" t="s">
        <v>7</v>
      </c>
      <c r="C22" s="82">
        <v>45600000</v>
      </c>
      <c r="D22" s="82">
        <v>39900000</v>
      </c>
      <c r="E22" s="82">
        <v>30400000</v>
      </c>
      <c r="F22" s="82">
        <v>9500000</v>
      </c>
      <c r="G22" s="82">
        <v>3800000</v>
      </c>
      <c r="H22" s="82">
        <v>10000000</v>
      </c>
      <c r="I22" s="82">
        <v>5760000</v>
      </c>
      <c r="J22" s="82">
        <v>19999970</v>
      </c>
      <c r="K22" s="82">
        <v>9500000</v>
      </c>
      <c r="L22" s="82">
        <v>10000000</v>
      </c>
      <c r="M22" s="82">
        <v>20000160</v>
      </c>
    </row>
    <row r="23" spans="1:14" s="55" customFormat="1" ht="12.75">
      <c r="A23" s="83" t="s">
        <v>90</v>
      </c>
      <c r="B23" s="81" t="s">
        <v>7</v>
      </c>
      <c r="C23" s="82">
        <v>45600000</v>
      </c>
      <c r="D23" s="81" t="s">
        <v>7</v>
      </c>
      <c r="E23" s="82">
        <v>6080000</v>
      </c>
      <c r="F23" s="82">
        <v>1637515</v>
      </c>
      <c r="G23" s="81" t="s">
        <v>7</v>
      </c>
      <c r="H23" s="82">
        <v>2926920</v>
      </c>
      <c r="I23" s="82">
        <v>576000</v>
      </c>
      <c r="J23" s="82">
        <v>2500000</v>
      </c>
      <c r="K23" s="82">
        <v>981587</v>
      </c>
      <c r="L23" s="82">
        <v>10000000</v>
      </c>
      <c r="M23" s="82">
        <v>2500020</v>
      </c>
      <c r="N23" s="79"/>
    </row>
    <row r="24" spans="1:13" s="55" customFormat="1" ht="12.75">
      <c r="A24" s="84" t="s">
        <v>4</v>
      </c>
      <c r="B24" s="82"/>
      <c r="C24" s="82"/>
      <c r="D24" s="82"/>
      <c r="E24" s="82"/>
      <c r="F24" s="85"/>
      <c r="G24" s="82"/>
      <c r="H24" s="82"/>
      <c r="I24" s="79"/>
      <c r="J24" s="79"/>
      <c r="K24" s="79"/>
      <c r="L24" s="79"/>
      <c r="M24" s="79"/>
    </row>
    <row r="25" spans="1:13" s="55" customFormat="1" ht="12.75">
      <c r="A25" s="83" t="s">
        <v>24</v>
      </c>
      <c r="B25" s="82">
        <v>85000</v>
      </c>
      <c r="C25" s="82"/>
      <c r="D25" s="82"/>
      <c r="E25" s="82"/>
      <c r="F25" s="85"/>
      <c r="G25" s="82"/>
      <c r="H25" s="82"/>
      <c r="I25" s="79"/>
      <c r="J25" s="79"/>
      <c r="K25" s="79"/>
      <c r="L25" s="79"/>
      <c r="M25" s="79"/>
    </row>
    <row r="26" spans="1:13" s="55" customFormat="1" ht="12.75">
      <c r="A26" s="83" t="s">
        <v>114</v>
      </c>
      <c r="B26" s="82">
        <v>17000000</v>
      </c>
      <c r="C26" s="81" t="s">
        <v>7</v>
      </c>
      <c r="D26" s="81" t="s">
        <v>7</v>
      </c>
      <c r="E26" s="81" t="s">
        <v>7</v>
      </c>
      <c r="F26" s="82">
        <v>3112485</v>
      </c>
      <c r="G26" s="81" t="s">
        <v>7</v>
      </c>
      <c r="H26" s="81">
        <v>6829480</v>
      </c>
      <c r="I26" s="82">
        <v>1344000</v>
      </c>
      <c r="J26" s="82">
        <v>7499970</v>
      </c>
      <c r="K26" s="81" t="s">
        <v>7</v>
      </c>
      <c r="L26" s="81" t="s">
        <v>7</v>
      </c>
      <c r="M26" s="86">
        <v>7500060</v>
      </c>
    </row>
    <row r="27" spans="1:13" s="55" customFormat="1" ht="12.75">
      <c r="A27" s="83" t="s">
        <v>115</v>
      </c>
      <c r="B27" s="81" t="s">
        <v>7</v>
      </c>
      <c r="C27" s="81" t="s">
        <v>7</v>
      </c>
      <c r="D27" s="81" t="s">
        <v>7</v>
      </c>
      <c r="E27" s="82">
        <v>24320000</v>
      </c>
      <c r="F27" s="82">
        <v>4750000</v>
      </c>
      <c r="G27" s="81" t="s">
        <v>7</v>
      </c>
      <c r="H27" s="81">
        <v>243600</v>
      </c>
      <c r="I27" s="82">
        <v>3840000</v>
      </c>
      <c r="J27" s="82">
        <v>10000000</v>
      </c>
      <c r="K27" s="81" t="s">
        <v>7</v>
      </c>
      <c r="L27" s="81" t="s">
        <v>7</v>
      </c>
      <c r="M27" s="86">
        <v>10000080</v>
      </c>
    </row>
    <row r="28" spans="1:13" s="55" customFormat="1" ht="12.75">
      <c r="A28" s="84" t="s">
        <v>92</v>
      </c>
      <c r="B28" s="81" t="s">
        <v>7</v>
      </c>
      <c r="C28" s="81">
        <v>498023</v>
      </c>
      <c r="D28" s="81" t="s">
        <v>7</v>
      </c>
      <c r="E28" s="82">
        <v>4052</v>
      </c>
      <c r="F28" s="82">
        <v>1795</v>
      </c>
      <c r="G28" s="81" t="s">
        <v>7</v>
      </c>
      <c r="H28" s="86">
        <v>2</v>
      </c>
      <c r="I28" s="82">
        <v>21</v>
      </c>
      <c r="J28" s="82">
        <v>10994</v>
      </c>
      <c r="K28" s="82">
        <v>12</v>
      </c>
      <c r="L28" s="82">
        <v>985988</v>
      </c>
      <c r="M28" s="82">
        <v>2900</v>
      </c>
    </row>
    <row r="29" spans="1:13" s="55" customFormat="1" ht="12.75">
      <c r="A29" s="84" t="s">
        <v>93</v>
      </c>
      <c r="B29" s="81" t="s">
        <v>7</v>
      </c>
      <c r="C29" s="81">
        <v>1256824</v>
      </c>
      <c r="D29" s="81" t="s">
        <v>7</v>
      </c>
      <c r="E29" s="82">
        <v>800000</v>
      </c>
      <c r="F29" s="82">
        <v>762092</v>
      </c>
      <c r="G29" s="81" t="s">
        <v>7</v>
      </c>
      <c r="H29" s="86">
        <v>153133</v>
      </c>
      <c r="I29" s="81" t="s">
        <v>7</v>
      </c>
      <c r="J29" s="82">
        <v>748400</v>
      </c>
      <c r="K29" s="79">
        <v>4978</v>
      </c>
      <c r="L29" s="79">
        <v>198433</v>
      </c>
      <c r="M29" s="79">
        <v>2695115</v>
      </c>
    </row>
    <row r="30" spans="1:13" s="55" customFormat="1" ht="12.75">
      <c r="A30" s="84" t="s">
        <v>94</v>
      </c>
      <c r="B30" s="81" t="s">
        <v>7</v>
      </c>
      <c r="C30" s="81">
        <v>13943349</v>
      </c>
      <c r="D30" s="81" t="s">
        <v>7</v>
      </c>
      <c r="E30" s="81">
        <v>2806790</v>
      </c>
      <c r="F30" s="81">
        <v>175956</v>
      </c>
      <c r="G30" s="81" t="s">
        <v>7</v>
      </c>
      <c r="H30" s="81" t="s">
        <v>7</v>
      </c>
      <c r="I30" s="81" t="s">
        <v>7</v>
      </c>
      <c r="J30" s="81">
        <v>1783940</v>
      </c>
      <c r="K30" s="81" t="s">
        <v>7</v>
      </c>
      <c r="L30" s="81">
        <v>966362</v>
      </c>
      <c r="M30" s="81" t="s">
        <v>7</v>
      </c>
    </row>
    <row r="31" spans="1:13" s="55" customFormat="1" ht="12.75">
      <c r="A31" s="84" t="s">
        <v>95</v>
      </c>
      <c r="B31" s="81" t="s">
        <v>7</v>
      </c>
      <c r="C31" s="81">
        <v>28010889</v>
      </c>
      <c r="D31" s="81" t="s">
        <v>7</v>
      </c>
      <c r="E31" s="81" t="s">
        <v>7</v>
      </c>
      <c r="F31" s="81">
        <v>588028</v>
      </c>
      <c r="G31" s="81" t="s">
        <v>7</v>
      </c>
      <c r="H31" s="81">
        <v>697589</v>
      </c>
      <c r="I31" s="81">
        <v>555840</v>
      </c>
      <c r="J31" s="81">
        <v>20553</v>
      </c>
      <c r="K31" s="81">
        <v>185508</v>
      </c>
      <c r="L31" s="81">
        <v>784275</v>
      </c>
      <c r="M31" s="86">
        <v>635927</v>
      </c>
    </row>
    <row r="32" spans="1:13" s="55" customFormat="1" ht="12.75">
      <c r="A32" s="84" t="s">
        <v>101</v>
      </c>
      <c r="B32" s="81" t="s">
        <v>7</v>
      </c>
      <c r="C32" s="81" t="s">
        <v>7</v>
      </c>
      <c r="D32" s="81" t="s">
        <v>7</v>
      </c>
      <c r="E32" s="81"/>
      <c r="F32" s="81">
        <v>3134952</v>
      </c>
      <c r="G32" s="81" t="s">
        <v>7</v>
      </c>
      <c r="H32" s="81">
        <v>6620</v>
      </c>
      <c r="I32" s="81" t="s">
        <v>7</v>
      </c>
      <c r="J32" s="81" t="s">
        <v>7</v>
      </c>
      <c r="K32" s="81">
        <v>1058686</v>
      </c>
      <c r="L32" s="81">
        <v>544151</v>
      </c>
      <c r="M32" s="81" t="s">
        <v>7</v>
      </c>
    </row>
    <row r="33" spans="1:13" s="55" customFormat="1" ht="12.75">
      <c r="A33" s="84" t="s">
        <v>102</v>
      </c>
      <c r="B33" s="81" t="s">
        <v>7</v>
      </c>
      <c r="C33" s="81" t="s">
        <v>7</v>
      </c>
      <c r="D33" s="81" t="s">
        <v>7</v>
      </c>
      <c r="E33" s="81"/>
      <c r="F33" s="81">
        <v>228043</v>
      </c>
      <c r="G33" s="81" t="s">
        <v>7</v>
      </c>
      <c r="H33" s="81">
        <v>200102</v>
      </c>
      <c r="I33" s="81" t="s">
        <v>7</v>
      </c>
      <c r="J33" s="81" t="s">
        <v>7</v>
      </c>
      <c r="K33" s="81" t="s">
        <v>7</v>
      </c>
      <c r="L33" s="81" t="s">
        <v>7</v>
      </c>
      <c r="M33" s="81" t="s">
        <v>7</v>
      </c>
    </row>
    <row r="34" spans="1:13" s="55" customFormat="1" ht="12.75">
      <c r="A34" s="84" t="s">
        <v>103</v>
      </c>
      <c r="B34" s="81" t="s">
        <v>7</v>
      </c>
      <c r="C34" s="81">
        <v>3264514</v>
      </c>
      <c r="D34" s="81" t="s">
        <v>7</v>
      </c>
      <c r="E34" s="81">
        <v>154556</v>
      </c>
      <c r="F34" s="81">
        <v>370803</v>
      </c>
      <c r="G34" s="81" t="s">
        <v>7</v>
      </c>
      <c r="H34" s="81"/>
      <c r="I34" s="81" t="s">
        <v>7</v>
      </c>
      <c r="J34" s="81" t="s">
        <v>7</v>
      </c>
      <c r="K34" s="81" t="s">
        <v>7</v>
      </c>
      <c r="L34" s="81" t="s">
        <v>7</v>
      </c>
      <c r="M34" s="81" t="s">
        <v>7</v>
      </c>
    </row>
    <row r="35" spans="1:13" s="55" customFormat="1" ht="12.75">
      <c r="A35" s="84" t="s">
        <v>104</v>
      </c>
      <c r="B35" s="81" t="s">
        <v>7</v>
      </c>
      <c r="C35" s="81" t="s">
        <v>7</v>
      </c>
      <c r="D35" s="81" t="s">
        <v>7</v>
      </c>
      <c r="E35" s="81" t="s">
        <v>7</v>
      </c>
      <c r="F35" s="81">
        <v>7454</v>
      </c>
      <c r="G35" s="81" t="s">
        <v>7</v>
      </c>
      <c r="H35" s="81">
        <v>1368</v>
      </c>
      <c r="I35" s="81">
        <v>8551</v>
      </c>
      <c r="J35" s="81">
        <v>7120</v>
      </c>
      <c r="K35" s="81">
        <v>2766</v>
      </c>
      <c r="L35" s="81">
        <v>11117</v>
      </c>
      <c r="M35" s="86">
        <v>19870</v>
      </c>
    </row>
    <row r="36" spans="1:13" s="55" customFormat="1" ht="12.75">
      <c r="A36" s="84" t="s">
        <v>105</v>
      </c>
      <c r="B36" s="81" t="s">
        <v>7</v>
      </c>
      <c r="C36" s="81">
        <v>180234</v>
      </c>
      <c r="D36" s="81" t="s">
        <v>7</v>
      </c>
      <c r="E36" s="81">
        <v>3987064</v>
      </c>
      <c r="F36" s="81">
        <v>683165</v>
      </c>
      <c r="G36" s="81" t="s">
        <v>7</v>
      </c>
      <c r="H36" s="81">
        <v>2667476</v>
      </c>
      <c r="I36" s="81">
        <v>1239</v>
      </c>
      <c r="J36" s="81">
        <v>27643</v>
      </c>
      <c r="K36" s="81">
        <v>313731</v>
      </c>
      <c r="L36" s="81">
        <v>7553590</v>
      </c>
      <c r="M36" s="86">
        <v>964638</v>
      </c>
    </row>
    <row r="37" spans="1:13" s="55" customFormat="1" ht="12.75">
      <c r="A37" s="84" t="s">
        <v>106</v>
      </c>
      <c r="B37" s="81" t="s">
        <v>7</v>
      </c>
      <c r="C37" s="81" t="s">
        <v>7</v>
      </c>
      <c r="D37" s="81" t="s">
        <v>7</v>
      </c>
      <c r="E37" s="81" t="s">
        <v>7</v>
      </c>
      <c r="F37" s="81" t="s">
        <v>7</v>
      </c>
      <c r="G37" s="81" t="s">
        <v>7</v>
      </c>
      <c r="H37" s="81">
        <v>1166538</v>
      </c>
      <c r="I37" s="81">
        <v>40154</v>
      </c>
      <c r="J37" s="81">
        <v>12852</v>
      </c>
      <c r="K37" s="81">
        <v>8140</v>
      </c>
      <c r="L37" s="81" t="s">
        <v>7</v>
      </c>
      <c r="M37" s="81" t="s">
        <v>7</v>
      </c>
    </row>
    <row r="38" spans="1:13" s="55" customFormat="1" ht="12.75">
      <c r="A38" s="84" t="s">
        <v>107</v>
      </c>
      <c r="B38" s="81" t="s">
        <v>7</v>
      </c>
      <c r="C38" s="81" t="s">
        <v>7</v>
      </c>
      <c r="D38" s="81" t="s">
        <v>7</v>
      </c>
      <c r="E38" s="81" t="s">
        <v>7</v>
      </c>
      <c r="F38" s="81">
        <v>606371</v>
      </c>
      <c r="G38" s="81" t="s">
        <v>7</v>
      </c>
      <c r="H38" s="81">
        <v>1892929</v>
      </c>
      <c r="I38" s="81" t="s">
        <v>7</v>
      </c>
      <c r="J38" s="81">
        <v>1911363</v>
      </c>
      <c r="K38" s="81">
        <v>2007620</v>
      </c>
      <c r="L38" s="81">
        <v>13463591</v>
      </c>
      <c r="M38" s="81" t="s">
        <v>7</v>
      </c>
    </row>
    <row r="39" spans="1:13" s="55" customFormat="1" ht="12.75">
      <c r="A39" s="84" t="s">
        <v>108</v>
      </c>
      <c r="B39" s="81" t="s">
        <v>7</v>
      </c>
      <c r="C39" s="81">
        <v>47174950</v>
      </c>
      <c r="D39" s="81" t="s">
        <v>7</v>
      </c>
      <c r="E39" s="81">
        <v>34466289</v>
      </c>
      <c r="F39" s="81">
        <v>14481148</v>
      </c>
      <c r="G39" s="81" t="s">
        <v>7</v>
      </c>
      <c r="H39" s="81">
        <v>13858840</v>
      </c>
      <c r="I39" s="81">
        <v>5789806</v>
      </c>
      <c r="J39" s="81">
        <v>22022838</v>
      </c>
      <c r="K39" s="81">
        <v>3581444</v>
      </c>
      <c r="L39" s="81">
        <v>24607512</v>
      </c>
      <c r="M39" s="86">
        <v>21818592</v>
      </c>
    </row>
    <row r="40" spans="1:13" s="55" customFormat="1" ht="12.75">
      <c r="A40" s="84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s="55" customFormat="1" ht="12.75">
      <c r="A41" s="87" t="s">
        <v>109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6"/>
    </row>
    <row r="42" spans="1:13" s="55" customFormat="1" ht="12.75">
      <c r="A42" s="88" t="s">
        <v>1</v>
      </c>
      <c r="B42" s="81" t="s">
        <v>7</v>
      </c>
      <c r="C42" s="81">
        <v>45600000</v>
      </c>
      <c r="D42" s="81" t="s">
        <v>7</v>
      </c>
      <c r="E42" s="81">
        <v>30400000</v>
      </c>
      <c r="F42" s="81">
        <v>9500000</v>
      </c>
      <c r="G42" s="81" t="s">
        <v>7</v>
      </c>
      <c r="H42" s="81">
        <v>10000000</v>
      </c>
      <c r="I42" s="81">
        <v>5760000</v>
      </c>
      <c r="J42" s="81">
        <v>19999970</v>
      </c>
      <c r="K42" s="81">
        <v>981587</v>
      </c>
      <c r="L42" s="81">
        <v>10000000</v>
      </c>
      <c r="M42" s="86">
        <v>20000160</v>
      </c>
    </row>
    <row r="43" spans="1:13" s="55" customFormat="1" ht="12.75">
      <c r="A43" s="88" t="s">
        <v>110</v>
      </c>
      <c r="B43" s="81" t="s">
        <v>7</v>
      </c>
      <c r="C43" s="81">
        <v>233011</v>
      </c>
      <c r="D43" s="81" t="s">
        <v>7</v>
      </c>
      <c r="E43" s="81">
        <v>816264</v>
      </c>
      <c r="F43" s="81">
        <v>33955</v>
      </c>
      <c r="G43" s="81" t="s">
        <v>7</v>
      </c>
      <c r="H43" s="81">
        <v>1455913</v>
      </c>
      <c r="I43" s="81">
        <v>29806</v>
      </c>
      <c r="J43" s="81" t="s">
        <v>7</v>
      </c>
      <c r="K43" s="81">
        <v>591737</v>
      </c>
      <c r="L43" s="81">
        <v>408657</v>
      </c>
      <c r="M43" s="86">
        <v>125002</v>
      </c>
    </row>
    <row r="44" spans="1:13" s="55" customFormat="1" ht="12.75">
      <c r="A44" s="84" t="s">
        <v>111</v>
      </c>
      <c r="B44" s="81" t="s">
        <v>7</v>
      </c>
      <c r="C44" s="81">
        <v>3260</v>
      </c>
      <c r="D44" s="81" t="s">
        <v>7</v>
      </c>
      <c r="E44" s="81">
        <v>520000</v>
      </c>
      <c r="F44" s="81">
        <v>71700</v>
      </c>
      <c r="G44" s="81" t="s">
        <v>7</v>
      </c>
      <c r="H44" s="81">
        <v>147663</v>
      </c>
      <c r="I44" s="81" t="s">
        <v>7</v>
      </c>
      <c r="J44" s="81" t="s">
        <v>7</v>
      </c>
      <c r="K44" s="81">
        <v>500</v>
      </c>
      <c r="L44" s="81">
        <v>152960</v>
      </c>
      <c r="M44" s="81" t="s">
        <v>7</v>
      </c>
    </row>
    <row r="45" spans="1:13" s="55" customFormat="1" ht="12.75">
      <c r="A45" s="84" t="s">
        <v>112</v>
      </c>
      <c r="B45" s="81" t="s">
        <v>7</v>
      </c>
      <c r="C45" s="81">
        <v>350000</v>
      </c>
      <c r="D45" s="81" t="s">
        <v>7</v>
      </c>
      <c r="E45" s="81" t="s">
        <v>7</v>
      </c>
      <c r="F45" s="81">
        <v>2962686</v>
      </c>
      <c r="G45" s="81" t="s">
        <v>7</v>
      </c>
      <c r="H45" s="81">
        <v>95380</v>
      </c>
      <c r="I45" s="81" t="s">
        <v>7</v>
      </c>
      <c r="J45" s="81" t="s">
        <v>7</v>
      </c>
      <c r="K45" s="81" t="s">
        <v>7</v>
      </c>
      <c r="L45" s="81" t="s">
        <v>7</v>
      </c>
      <c r="M45" s="81" t="s">
        <v>7</v>
      </c>
    </row>
    <row r="46" spans="1:13" s="55" customFormat="1" ht="12.75">
      <c r="A46" s="84" t="s">
        <v>95</v>
      </c>
      <c r="B46" s="81" t="s">
        <v>7</v>
      </c>
      <c r="C46" s="81" t="s">
        <v>7</v>
      </c>
      <c r="D46" s="81" t="s">
        <v>7</v>
      </c>
      <c r="E46" s="81" t="s">
        <v>7</v>
      </c>
      <c r="F46" s="81">
        <v>323117</v>
      </c>
      <c r="G46" s="81" t="s">
        <v>7</v>
      </c>
      <c r="H46" s="81">
        <v>217813</v>
      </c>
      <c r="I46" s="81" t="s">
        <v>7</v>
      </c>
      <c r="J46" s="81">
        <v>2090</v>
      </c>
      <c r="K46" s="81" t="s">
        <v>7</v>
      </c>
      <c r="L46" s="81">
        <v>146841</v>
      </c>
      <c r="M46" s="81" t="s">
        <v>7</v>
      </c>
    </row>
    <row r="47" spans="1:13" s="55" customFormat="1" ht="12.75">
      <c r="A47" s="84" t="s">
        <v>113</v>
      </c>
      <c r="B47" s="81" t="s">
        <v>7</v>
      </c>
      <c r="C47" s="81">
        <v>455357</v>
      </c>
      <c r="D47" s="81" t="s">
        <v>7</v>
      </c>
      <c r="E47" s="81">
        <v>110673</v>
      </c>
      <c r="F47" s="81">
        <v>898935</v>
      </c>
      <c r="G47" s="81" t="s">
        <v>7</v>
      </c>
      <c r="H47" s="81" t="s">
        <v>7</v>
      </c>
      <c r="I47" s="81" t="s">
        <v>7</v>
      </c>
      <c r="J47" s="81">
        <v>40461</v>
      </c>
      <c r="K47" s="81" t="s">
        <v>7</v>
      </c>
      <c r="L47" s="81">
        <v>29438</v>
      </c>
      <c r="M47" s="81" t="s">
        <v>7</v>
      </c>
    </row>
    <row r="48" spans="1:13" s="55" customFormat="1" ht="12.75">
      <c r="A48" s="84" t="s">
        <v>106</v>
      </c>
      <c r="B48" s="81" t="s">
        <v>7</v>
      </c>
      <c r="C48" s="81">
        <v>533322</v>
      </c>
      <c r="D48" s="81" t="s">
        <v>7</v>
      </c>
      <c r="E48" s="81">
        <v>227630</v>
      </c>
      <c r="F48" s="81">
        <v>24382</v>
      </c>
      <c r="G48" s="81" t="s">
        <v>7</v>
      </c>
      <c r="H48" s="81" t="s">
        <v>7</v>
      </c>
      <c r="I48" s="81" t="s">
        <v>7</v>
      </c>
      <c r="J48" s="81">
        <v>68952</v>
      </c>
      <c r="K48" s="81" t="s">
        <v>7</v>
      </c>
      <c r="L48" s="81">
        <v>406021</v>
      </c>
      <c r="M48" s="86">
        <v>1693429</v>
      </c>
    </row>
    <row r="49" spans="1:13" s="55" customFormat="1" ht="12.75">
      <c r="A49" s="84" t="s">
        <v>107</v>
      </c>
      <c r="B49" s="81" t="s">
        <v>7</v>
      </c>
      <c r="C49" s="81" t="s">
        <v>7</v>
      </c>
      <c r="D49" s="81" t="s">
        <v>7</v>
      </c>
      <c r="E49" s="81">
        <v>2391720</v>
      </c>
      <c r="F49" s="81">
        <v>666371</v>
      </c>
      <c r="G49" s="81" t="s">
        <v>7</v>
      </c>
      <c r="H49" s="81">
        <v>1942070</v>
      </c>
      <c r="I49" s="81" t="s">
        <v>7</v>
      </c>
      <c r="J49" s="81">
        <v>1911363</v>
      </c>
      <c r="K49" s="81">
        <v>2007620</v>
      </c>
      <c r="L49" s="81">
        <v>13463591</v>
      </c>
      <c r="M49" s="81" t="s">
        <v>7</v>
      </c>
    </row>
    <row r="50" spans="1:13" s="55" customFormat="1" ht="12.75">
      <c r="A50" s="84" t="s">
        <v>108</v>
      </c>
      <c r="B50" s="81" t="s">
        <v>7</v>
      </c>
      <c r="C50" s="81">
        <v>47174950</v>
      </c>
      <c r="D50" s="81" t="s">
        <v>7</v>
      </c>
      <c r="E50" s="81">
        <v>34466289</v>
      </c>
      <c r="F50" s="81">
        <v>14481148</v>
      </c>
      <c r="G50" s="81" t="s">
        <v>7</v>
      </c>
      <c r="H50" s="81">
        <v>13858840</v>
      </c>
      <c r="I50" s="81">
        <v>5789806</v>
      </c>
      <c r="J50" s="81">
        <v>22022838</v>
      </c>
      <c r="K50" s="81">
        <v>3581444</v>
      </c>
      <c r="L50" s="81">
        <v>24607512</v>
      </c>
      <c r="M50" s="86">
        <v>21818592</v>
      </c>
    </row>
    <row r="51" spans="1:13" s="55" customFormat="1" ht="12.75">
      <c r="A51" s="84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6"/>
    </row>
    <row r="52" spans="1:12" s="55" customFormat="1" ht="12.75">
      <c r="A52" s="89" t="s">
        <v>86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3" spans="1:12" s="55" customFormat="1" ht="12.75">
      <c r="A53" s="84" t="s">
        <v>116</v>
      </c>
      <c r="B53" s="90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3" s="55" customFormat="1" ht="12.75">
      <c r="A54" s="91" t="s">
        <v>46</v>
      </c>
      <c r="B54" s="90">
        <v>20405020</v>
      </c>
      <c r="C54" s="81" t="s">
        <v>7</v>
      </c>
      <c r="D54" s="81" t="s">
        <v>7</v>
      </c>
      <c r="E54" s="81" t="s">
        <v>7</v>
      </c>
      <c r="F54" s="81" t="s">
        <v>7</v>
      </c>
      <c r="G54" s="81" t="s">
        <v>7</v>
      </c>
      <c r="H54" s="81" t="s">
        <v>7</v>
      </c>
      <c r="I54" s="81" t="s">
        <v>7</v>
      </c>
      <c r="J54" s="81" t="s">
        <v>7</v>
      </c>
      <c r="K54" s="81" t="s">
        <v>7</v>
      </c>
      <c r="L54" s="81" t="s">
        <v>7</v>
      </c>
      <c r="M54" s="81" t="s">
        <v>7</v>
      </c>
    </row>
    <row r="55" spans="1:13" s="55" customFormat="1" ht="12.75">
      <c r="A55" s="91" t="s">
        <v>47</v>
      </c>
      <c r="B55" s="81" t="s">
        <v>7</v>
      </c>
      <c r="C55" s="81" t="s">
        <v>7</v>
      </c>
      <c r="D55" s="81" t="s">
        <v>7</v>
      </c>
      <c r="E55" s="81" t="s">
        <v>7</v>
      </c>
      <c r="F55" s="81" t="s">
        <v>7</v>
      </c>
      <c r="G55" s="81" t="s">
        <v>7</v>
      </c>
      <c r="H55" s="81" t="s">
        <v>7</v>
      </c>
      <c r="I55" s="81" t="s">
        <v>7</v>
      </c>
      <c r="J55" s="81" t="s">
        <v>7</v>
      </c>
      <c r="K55" s="81" t="s">
        <v>7</v>
      </c>
      <c r="L55" s="81" t="s">
        <v>7</v>
      </c>
      <c r="M55" s="81" t="s">
        <v>7</v>
      </c>
    </row>
    <row r="56" spans="1:13" s="55" customFormat="1" ht="12.75">
      <c r="A56" s="84" t="s">
        <v>117</v>
      </c>
      <c r="B56" s="9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s="55" customFormat="1" ht="12.75">
      <c r="A57" s="91" t="s">
        <v>46</v>
      </c>
      <c r="B57" s="90">
        <v>19762590</v>
      </c>
      <c r="C57" s="81" t="s">
        <v>7</v>
      </c>
      <c r="D57" s="81" t="s">
        <v>7</v>
      </c>
      <c r="E57" s="81" t="s">
        <v>7</v>
      </c>
      <c r="F57" s="81" t="s">
        <v>7</v>
      </c>
      <c r="G57" s="81" t="s">
        <v>7</v>
      </c>
      <c r="H57" s="81" t="s">
        <v>7</v>
      </c>
      <c r="I57" s="81" t="s">
        <v>7</v>
      </c>
      <c r="J57" s="81" t="s">
        <v>7</v>
      </c>
      <c r="K57" s="81" t="s">
        <v>7</v>
      </c>
      <c r="L57" s="81" t="s">
        <v>7</v>
      </c>
      <c r="M57" s="81" t="s">
        <v>7</v>
      </c>
    </row>
    <row r="58" spans="1:13" s="55" customFormat="1" ht="12.75">
      <c r="A58" s="92" t="s">
        <v>47</v>
      </c>
      <c r="B58" s="93">
        <f>466870+175560</f>
        <v>642430</v>
      </c>
      <c r="C58" s="94" t="s">
        <v>7</v>
      </c>
      <c r="D58" s="94" t="s">
        <v>7</v>
      </c>
      <c r="E58" s="94" t="s">
        <v>7</v>
      </c>
      <c r="F58" s="94" t="s">
        <v>7</v>
      </c>
      <c r="G58" s="94" t="s">
        <v>7</v>
      </c>
      <c r="H58" s="94" t="s">
        <v>7</v>
      </c>
      <c r="I58" s="94" t="s">
        <v>7</v>
      </c>
      <c r="J58" s="94" t="s">
        <v>7</v>
      </c>
      <c r="K58" s="94" t="s">
        <v>7</v>
      </c>
      <c r="L58" s="94" t="s">
        <v>7</v>
      </c>
      <c r="M58" s="94" t="s">
        <v>7</v>
      </c>
    </row>
    <row r="59" spans="1:4" s="55" customFormat="1" ht="12.75">
      <c r="A59" s="95"/>
      <c r="B59" s="82"/>
      <c r="D59" s="85"/>
    </row>
    <row r="60" spans="1:2" s="55" customFormat="1" ht="12.75">
      <c r="A60" s="18" t="s">
        <v>131</v>
      </c>
      <c r="B60" s="79"/>
    </row>
    <row r="61" spans="1:2" s="55" customFormat="1" ht="12.75">
      <c r="A61" s="18" t="s">
        <v>81</v>
      </c>
      <c r="B61" s="79"/>
    </row>
    <row r="62" spans="1:2" s="55" customFormat="1" ht="12.75">
      <c r="A62" s="18" t="s">
        <v>25</v>
      </c>
      <c r="B62" s="79"/>
    </row>
    <row r="63" spans="1:2" s="55" customFormat="1" ht="12.75">
      <c r="A63" s="18" t="s">
        <v>96</v>
      </c>
      <c r="B63" s="79"/>
    </row>
    <row r="64" spans="1:2" s="55" customFormat="1" ht="12.75">
      <c r="A64" s="18" t="s">
        <v>27</v>
      </c>
      <c r="B64" s="79"/>
    </row>
    <row r="65" spans="1:2" s="55" customFormat="1" ht="12.75">
      <c r="A65" s="18" t="s">
        <v>64</v>
      </c>
      <c r="B65" s="79"/>
    </row>
    <row r="66" spans="1:2" s="55" customFormat="1" ht="12.75">
      <c r="A66" s="18" t="s">
        <v>97</v>
      </c>
      <c r="B66" s="79"/>
    </row>
    <row r="67" spans="1:2" s="55" customFormat="1" ht="12.75">
      <c r="A67" s="18" t="s">
        <v>67</v>
      </c>
      <c r="B67" s="79"/>
    </row>
    <row r="68" spans="1:2" s="55" customFormat="1" ht="12.75">
      <c r="A68" s="18" t="s">
        <v>73</v>
      </c>
      <c r="B68" s="79"/>
    </row>
    <row r="69" spans="1:2" s="55" customFormat="1" ht="12.75">
      <c r="A69" s="18" t="s">
        <v>75</v>
      </c>
      <c r="B69" s="79"/>
    </row>
    <row r="70" spans="1:2" s="55" customFormat="1" ht="12.75">
      <c r="A70" s="18" t="s">
        <v>98</v>
      </c>
      <c r="B70" s="79"/>
    </row>
    <row r="71" spans="1:2" s="55" customFormat="1" ht="12.75">
      <c r="A71" s="18" t="s">
        <v>79</v>
      </c>
      <c r="B71" s="79"/>
    </row>
    <row r="72" spans="1:2" s="55" customFormat="1" ht="12.75">
      <c r="A72" s="18" t="s">
        <v>99</v>
      </c>
      <c r="B72" s="79"/>
    </row>
    <row r="73" spans="1:2" s="55" customFormat="1" ht="12.75">
      <c r="A73" s="95"/>
      <c r="B73" s="79"/>
    </row>
    <row r="74" spans="1:2" ht="12.75">
      <c r="A74" s="96" t="s">
        <v>87</v>
      </c>
      <c r="B74" s="97"/>
    </row>
    <row r="75" spans="1:2" ht="12.75">
      <c r="A75" s="99"/>
      <c r="B75" s="97"/>
    </row>
    <row r="76" spans="1:2" ht="12.75">
      <c r="A76" s="99"/>
      <c r="B76" s="97"/>
    </row>
    <row r="77" spans="1:2" ht="12.75">
      <c r="A77" s="99"/>
      <c r="B77" s="97"/>
    </row>
    <row r="78" ht="12.75">
      <c r="B78" s="9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55"/>
  <sheetViews>
    <sheetView workbookViewId="0" topLeftCell="A4">
      <selection activeCell="A1" sqref="A1"/>
    </sheetView>
  </sheetViews>
  <sheetFormatPr defaultColWidth="11.421875" defaultRowHeight="12.75"/>
  <cols>
    <col min="1" max="1" width="75.7109375" style="98" customWidth="1"/>
    <col min="2" max="2" width="15.00390625" style="98" customWidth="1"/>
    <col min="3" max="16384" width="13.28125" style="98" customWidth="1"/>
  </cols>
  <sheetData>
    <row r="1" s="51" customFormat="1" ht="12.75"/>
    <row r="2" s="51" customFormat="1" ht="12.75"/>
    <row r="3" s="51" customFormat="1" ht="12.75"/>
    <row r="4" s="51" customFormat="1" ht="12.75"/>
    <row r="5" s="51" customFormat="1" ht="12.75"/>
    <row r="6" spans="1:2" s="55" customFormat="1" ht="18">
      <c r="A6" s="53" t="s">
        <v>54</v>
      </c>
      <c r="B6" s="53"/>
    </row>
    <row r="7" spans="1:2" s="55" customFormat="1" ht="18">
      <c r="A7" s="53"/>
      <c r="B7" s="53"/>
    </row>
    <row r="8" spans="1:2" s="55" customFormat="1" ht="18.75" thickBot="1">
      <c r="A8" s="56" t="s">
        <v>0</v>
      </c>
      <c r="B8" s="56"/>
    </row>
    <row r="9" spans="1:2" s="55" customFormat="1" ht="12.75" customHeight="1">
      <c r="A9" s="53"/>
      <c r="B9" s="53"/>
    </row>
    <row r="10" spans="1:2" s="55" customFormat="1" ht="12.75" customHeight="1">
      <c r="A10" s="53"/>
      <c r="B10" s="53"/>
    </row>
    <row r="11" spans="1:2" s="55" customFormat="1" ht="12.75" customHeight="1">
      <c r="A11" s="53"/>
      <c r="B11" s="53"/>
    </row>
    <row r="12" spans="1:2" s="61" customFormat="1" ht="15.75">
      <c r="A12" s="59" t="s">
        <v>133</v>
      </c>
      <c r="B12" s="60"/>
    </row>
    <row r="13" spans="1:2" s="61" customFormat="1" ht="15.75">
      <c r="A13" s="59"/>
      <c r="B13" s="60"/>
    </row>
    <row r="14" spans="1:2" s="61" customFormat="1" ht="12.75">
      <c r="A14" s="62" t="s">
        <v>134</v>
      </c>
      <c r="B14" s="60"/>
    </row>
    <row r="15" spans="1:2" s="74" customFormat="1" ht="18">
      <c r="A15" s="101"/>
      <c r="B15" s="102" t="s">
        <v>140</v>
      </c>
    </row>
    <row r="16" spans="1:2" s="74" customFormat="1" ht="12.75" customHeight="1">
      <c r="A16" s="75"/>
      <c r="B16" s="76"/>
    </row>
    <row r="17" spans="1:2" s="74" customFormat="1" ht="12.75" customHeight="1">
      <c r="A17" s="77" t="s">
        <v>100</v>
      </c>
      <c r="B17" s="76"/>
    </row>
    <row r="18" spans="1:2" s="55" customFormat="1" ht="12.75">
      <c r="A18" s="78" t="s">
        <v>135</v>
      </c>
      <c r="B18" s="103">
        <f>SUM(B19:B25)</f>
        <v>819438182.78</v>
      </c>
    </row>
    <row r="19" spans="1:2" s="55" customFormat="1" ht="12.75">
      <c r="A19" s="80" t="s">
        <v>92</v>
      </c>
      <c r="B19" s="104">
        <v>120198904.63</v>
      </c>
    </row>
    <row r="20" spans="1:2" s="55" customFormat="1" ht="12.75">
      <c r="A20" s="80" t="s">
        <v>136</v>
      </c>
      <c r="B20" s="103">
        <v>321194757.46</v>
      </c>
    </row>
    <row r="21" spans="1:2" s="55" customFormat="1" ht="12.75">
      <c r="A21" s="80" t="s">
        <v>137</v>
      </c>
      <c r="B21" s="104" t="s">
        <v>7</v>
      </c>
    </row>
    <row r="22" spans="1:2" s="55" customFormat="1" ht="12.75">
      <c r="A22" s="83" t="s">
        <v>138</v>
      </c>
      <c r="B22" s="104">
        <v>2124278.46</v>
      </c>
    </row>
    <row r="23" spans="1:2" s="55" customFormat="1" ht="14.25">
      <c r="A23" s="80" t="s">
        <v>139</v>
      </c>
      <c r="B23" s="104" t="s">
        <v>7</v>
      </c>
    </row>
    <row r="24" spans="1:2" s="55" customFormat="1" ht="12.75">
      <c r="A24" s="80" t="s">
        <v>143</v>
      </c>
      <c r="B24" s="103">
        <v>8772566.5</v>
      </c>
    </row>
    <row r="25" spans="1:2" s="55" customFormat="1" ht="12.75">
      <c r="A25" s="80" t="s">
        <v>144</v>
      </c>
      <c r="B25" s="104">
        <v>367147675.73</v>
      </c>
    </row>
    <row r="26" spans="1:2" s="55" customFormat="1" ht="12.75">
      <c r="A26" s="84" t="s">
        <v>145</v>
      </c>
      <c r="B26" s="104" t="s">
        <v>7</v>
      </c>
    </row>
    <row r="27" spans="1:2" s="55" customFormat="1" ht="12.75">
      <c r="A27" s="83" t="s">
        <v>146</v>
      </c>
      <c r="B27" s="104" t="s">
        <v>7</v>
      </c>
    </row>
    <row r="28" spans="1:2" s="55" customFormat="1" ht="12.75">
      <c r="A28" s="83" t="s">
        <v>147</v>
      </c>
      <c r="B28" s="104" t="s">
        <v>7</v>
      </c>
    </row>
    <row r="29" spans="1:2" s="55" customFormat="1" ht="12.75">
      <c r="A29" s="83" t="s">
        <v>148</v>
      </c>
      <c r="B29" s="104" t="s">
        <v>7</v>
      </c>
    </row>
    <row r="30" spans="1:2" s="55" customFormat="1" ht="12.75">
      <c r="A30" s="83" t="s">
        <v>149</v>
      </c>
      <c r="B30" s="104" t="s">
        <v>7</v>
      </c>
    </row>
    <row r="31" spans="1:2" s="55" customFormat="1" ht="12.75">
      <c r="A31" s="84"/>
      <c r="B31" s="104"/>
    </row>
    <row r="32" spans="1:2" s="55" customFormat="1" ht="12.75">
      <c r="A32" s="87" t="s">
        <v>109</v>
      </c>
      <c r="B32" s="104"/>
    </row>
    <row r="33" spans="1:2" s="55" customFormat="1" ht="12.75">
      <c r="A33" s="78" t="s">
        <v>135</v>
      </c>
      <c r="B33" s="103">
        <f>SUM(B34:B43)</f>
        <v>819468182.7800001</v>
      </c>
    </row>
    <row r="34" spans="1:2" s="55" customFormat="1" ht="12.75">
      <c r="A34" s="80" t="s">
        <v>150</v>
      </c>
      <c r="B34" s="104">
        <v>100000000</v>
      </c>
    </row>
    <row r="35" spans="1:2" s="55" customFormat="1" ht="12.75">
      <c r="A35" s="80" t="s">
        <v>113</v>
      </c>
      <c r="B35" s="103">
        <v>10000000</v>
      </c>
    </row>
    <row r="36" spans="1:2" s="55" customFormat="1" ht="12.75">
      <c r="A36" s="80" t="s">
        <v>106</v>
      </c>
      <c r="B36" s="104">
        <v>16848397.86</v>
      </c>
    </row>
    <row r="37" spans="1:2" s="55" customFormat="1" ht="12.75">
      <c r="A37" s="83" t="s">
        <v>151</v>
      </c>
      <c r="B37" s="104">
        <v>177058110.33</v>
      </c>
    </row>
    <row r="38" spans="1:2" s="55" customFormat="1" ht="12.75">
      <c r="A38" s="80" t="s">
        <v>152</v>
      </c>
      <c r="B38" s="104">
        <v>12619800</v>
      </c>
    </row>
    <row r="39" spans="1:2" s="55" customFormat="1" ht="12.75">
      <c r="A39" s="80" t="s">
        <v>153</v>
      </c>
      <c r="B39" s="104">
        <v>2403822.4</v>
      </c>
    </row>
    <row r="40" spans="1:2" s="55" customFormat="1" ht="12.75">
      <c r="A40" s="80" t="s">
        <v>154</v>
      </c>
      <c r="B40" s="105">
        <v>65846287.37</v>
      </c>
    </row>
    <row r="41" spans="1:2" s="55" customFormat="1" ht="12.75">
      <c r="A41" s="80" t="s">
        <v>144</v>
      </c>
      <c r="B41" s="104">
        <v>414866862.53</v>
      </c>
    </row>
    <row r="42" spans="1:2" s="55" customFormat="1" ht="12.75">
      <c r="A42" s="80" t="s">
        <v>155</v>
      </c>
      <c r="B42" s="104">
        <v>7144077.21</v>
      </c>
    </row>
    <row r="43" spans="1:2" s="55" customFormat="1" ht="12.75">
      <c r="A43" s="80" t="s">
        <v>143</v>
      </c>
      <c r="B43" s="105">
        <v>12680825.08</v>
      </c>
    </row>
    <row r="44" spans="1:2" s="55" customFormat="1" ht="12.75">
      <c r="A44" s="84" t="s">
        <v>145</v>
      </c>
      <c r="B44" s="104" t="s">
        <v>7</v>
      </c>
    </row>
    <row r="45" spans="1:2" s="55" customFormat="1" ht="12.75">
      <c r="A45" s="83" t="s">
        <v>156</v>
      </c>
      <c r="B45" s="104" t="s">
        <v>7</v>
      </c>
    </row>
    <row r="46" spans="1:2" s="55" customFormat="1" ht="12.75">
      <c r="A46" s="92" t="s">
        <v>147</v>
      </c>
      <c r="B46" s="106" t="s">
        <v>7</v>
      </c>
    </row>
    <row r="47" spans="1:2" s="55" customFormat="1" ht="12.75">
      <c r="A47" s="95"/>
      <c r="B47" s="82"/>
    </row>
    <row r="48" spans="1:2" s="55" customFormat="1" ht="12.75">
      <c r="A48" s="18" t="s">
        <v>142</v>
      </c>
      <c r="B48" s="79"/>
    </row>
    <row r="49" spans="1:2" s="55" customFormat="1" ht="12.75">
      <c r="A49" s="18" t="s">
        <v>141</v>
      </c>
      <c r="B49" s="79"/>
    </row>
    <row r="50" spans="1:2" s="55" customFormat="1" ht="12.75">
      <c r="A50" s="95"/>
      <c r="B50" s="79"/>
    </row>
    <row r="51" spans="1:2" ht="12.75">
      <c r="A51" s="100" t="s">
        <v>132</v>
      </c>
      <c r="B51" s="97"/>
    </row>
    <row r="52" spans="1:2" ht="12.75">
      <c r="A52" s="99"/>
      <c r="B52" s="97"/>
    </row>
    <row r="53" spans="1:2" ht="12.75">
      <c r="A53" s="99"/>
      <c r="B53" s="97"/>
    </row>
    <row r="54" spans="1:2" ht="12.75">
      <c r="A54" s="99"/>
      <c r="B54" s="97"/>
    </row>
    <row r="55" ht="12.75">
      <c r="B55" s="9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2010-06-01T07:41:37Z</dcterms:created>
  <dcterms:modified xsi:type="dcterms:W3CDTF">2012-02-09T11:55:29Z</dcterms:modified>
  <cp:category/>
  <cp:version/>
  <cp:contentType/>
  <cp:contentStatus/>
</cp:coreProperties>
</file>